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60" windowWidth="12120" windowHeight="9120" activeTab="1"/>
  </bookViews>
  <sheets>
    <sheet name="Info" sheetId="1" r:id="rId1"/>
    <sheet name="Eingabe Planung" sheetId="2" r:id="rId2"/>
    <sheet name="Eingabe Ist" sheetId="3" r:id="rId3"/>
    <sheet name="Soll-Ist Abgleich" sheetId="4" r:id="rId4"/>
  </sheets>
  <definedNames/>
  <calcPr fullCalcOnLoad="1"/>
</workbook>
</file>

<file path=xl/sharedStrings.xml><?xml version="1.0" encoding="utf-8"?>
<sst xmlns="http://schemas.openxmlformats.org/spreadsheetml/2006/main" count="415" uniqueCount="136">
  <si>
    <t>Liquiditätsplanung für Betrieb und Haushalt</t>
  </si>
  <si>
    <t>©</t>
  </si>
  <si>
    <t>Landesanstalt für Entwicklung der Landwirtschaft und der ländlichen Räume, 73525 Schwäbisch Gmünd</t>
  </si>
  <si>
    <t>Oberbettringer Str. 162, Tel. 07171 / 917-100, FAX  07171 / 917-101, e-Mail  poststelle@LEL.bwl.de</t>
  </si>
  <si>
    <t>Vervielfältigung nur nach Rücksprache mit dem Herausgeber gestattet.</t>
  </si>
  <si>
    <t xml:space="preserve">Liquiditätsplanung </t>
  </si>
  <si>
    <t>monatlich</t>
  </si>
  <si>
    <t>Achtung: Eingabe erfolgt ohne Vorzeichen</t>
  </si>
  <si>
    <t>Unternehmen</t>
  </si>
  <si>
    <t>Planungsintervall</t>
  </si>
  <si>
    <t>Planungsjahr</t>
  </si>
  <si>
    <t>Buchf.</t>
  </si>
  <si>
    <t>Jahres</t>
  </si>
  <si>
    <t>"noch zu verteilen"</t>
  </si>
  <si>
    <t>Plandaten</t>
  </si>
  <si>
    <t>Plan</t>
  </si>
  <si>
    <t>Einnahmen</t>
  </si>
  <si>
    <t>Pflanzenbau</t>
  </si>
  <si>
    <t>2-monatlich</t>
  </si>
  <si>
    <t>Rinder</t>
  </si>
  <si>
    <t>vierteljährlich</t>
  </si>
  <si>
    <t>Milch</t>
  </si>
  <si>
    <t>Mastschweine</t>
  </si>
  <si>
    <t>Sonst Erträge</t>
  </si>
  <si>
    <t>Forst</t>
  </si>
  <si>
    <r>
      <t>Bestandsveränderung + oder - beachten</t>
    </r>
    <r>
      <rPr>
        <vertAlign val="superscript"/>
        <sz val="12"/>
        <rFont val="Arial"/>
        <family val="2"/>
      </rPr>
      <t>1)</t>
    </r>
  </si>
  <si>
    <t>---------</t>
  </si>
  <si>
    <r>
      <t>Min./Mehrung, Naturalentn.,</t>
    </r>
    <r>
      <rPr>
        <vertAlign val="superscript"/>
        <sz val="11"/>
        <rFont val="Arial"/>
        <family val="2"/>
      </rPr>
      <t>2)</t>
    </r>
  </si>
  <si>
    <t>Ertrag</t>
  </si>
  <si>
    <t xml:space="preserve"> Summe Einnahmen</t>
  </si>
  <si>
    <t>Ausgaben</t>
  </si>
  <si>
    <t>Saatgut</t>
  </si>
  <si>
    <t>Düngemittel</t>
  </si>
  <si>
    <t>sonst. Pflanzenproduktion</t>
  </si>
  <si>
    <t>Zukauf Rinder</t>
  </si>
  <si>
    <t>Zukauf Schweine</t>
  </si>
  <si>
    <t>Futtermittel Rinder</t>
  </si>
  <si>
    <t>Futtermittel Schweine</t>
  </si>
  <si>
    <t>Tierarzt</t>
  </si>
  <si>
    <t>Sonstiges Tierproduktion</t>
  </si>
  <si>
    <t>Lohnarbeit</t>
  </si>
  <si>
    <t>Heizung, Strom, Wasser</t>
  </si>
  <si>
    <t>Diesel</t>
  </si>
  <si>
    <t>Versicherungen</t>
  </si>
  <si>
    <t>Materialaufwand</t>
  </si>
  <si>
    <t>Sonstiger Aufwand</t>
  </si>
  <si>
    <t>Zinsen</t>
  </si>
  <si>
    <t>AfA gesamt</t>
  </si>
  <si>
    <r>
      <t>Mind/Mehrung, Privatanteile</t>
    </r>
    <r>
      <rPr>
        <vertAlign val="superscript"/>
        <sz val="14"/>
        <rFont val="Arial"/>
        <family val="2"/>
      </rPr>
      <t>2)</t>
    </r>
  </si>
  <si>
    <t xml:space="preserve"> Aufwand</t>
  </si>
  <si>
    <r>
      <t xml:space="preserve"> Gewinn </t>
    </r>
    <r>
      <rPr>
        <b/>
        <sz val="12"/>
        <rFont val="Arial"/>
        <family val="2"/>
      </rPr>
      <t>zur Kontrolle der Eingabe</t>
    </r>
  </si>
  <si>
    <t xml:space="preserve"> Summe Ausgaben</t>
  </si>
  <si>
    <t>Saldo Einn./Ausgaben im Betrieb</t>
  </si>
  <si>
    <r>
      <t>Einlagen</t>
    </r>
    <r>
      <rPr>
        <b/>
        <vertAlign val="superscript"/>
        <sz val="16"/>
        <rFont val="Arial"/>
        <family val="2"/>
      </rPr>
      <t>3)</t>
    </r>
  </si>
  <si>
    <t>Rest</t>
  </si>
  <si>
    <r>
      <t>Einlagen aus Privatvermögen</t>
    </r>
    <r>
      <rPr>
        <vertAlign val="superscript"/>
        <sz val="14"/>
        <rFont val="Arial"/>
        <family val="2"/>
      </rPr>
      <t>3)</t>
    </r>
  </si>
  <si>
    <t>Einl. aus nicht selbst. Arbeit</t>
  </si>
  <si>
    <t>Eink.-Übertragungen u. Sonst.</t>
  </si>
  <si>
    <r>
      <t xml:space="preserve"> Entnahmen</t>
    </r>
    <r>
      <rPr>
        <b/>
        <vertAlign val="superscript"/>
        <sz val="16"/>
        <rFont val="Arial"/>
        <family val="2"/>
      </rPr>
      <t>3)</t>
    </r>
  </si>
  <si>
    <t>Lebenshaltung</t>
  </si>
  <si>
    <t>Private Versicherungen (LKK,LAK etc.)</t>
  </si>
  <si>
    <t>Private Steuern</t>
  </si>
  <si>
    <t>Langfr. Kapitalanlage (z.B. Lebensvers.)</t>
  </si>
  <si>
    <t>Sonst. Entnahmen</t>
  </si>
  <si>
    <r>
      <t xml:space="preserve">Tilgung/Investitionen/Kredite Betrieb </t>
    </r>
    <r>
      <rPr>
        <b/>
        <u val="single"/>
        <sz val="16"/>
        <rFont val="Arial"/>
        <family val="2"/>
      </rPr>
      <t>und</t>
    </r>
    <r>
      <rPr>
        <b/>
        <sz val="16"/>
        <rFont val="Arial"/>
        <family val="2"/>
      </rPr>
      <t xml:space="preserve"> Privat</t>
    </r>
  </si>
  <si>
    <t>Tilgungsverpflichtungen</t>
  </si>
  <si>
    <r>
      <t>Investitionen</t>
    </r>
    <r>
      <rPr>
        <vertAlign val="superscript"/>
        <sz val="14"/>
        <rFont val="Arial"/>
        <family val="2"/>
      </rPr>
      <t>4)</t>
    </r>
  </si>
  <si>
    <t>Kreditaufnahme</t>
  </si>
  <si>
    <r>
      <t>sonstiges, +/- beachten</t>
    </r>
    <r>
      <rPr>
        <vertAlign val="superscript"/>
        <sz val="14"/>
        <rFont val="Arial"/>
        <family val="2"/>
      </rPr>
      <t xml:space="preserve"> 5)</t>
    </r>
  </si>
  <si>
    <r>
      <t xml:space="preserve">sonstiges +/- beachten  </t>
    </r>
    <r>
      <rPr>
        <vertAlign val="superscript"/>
        <sz val="14"/>
        <rFont val="Arial"/>
        <family val="2"/>
      </rPr>
      <t>5)</t>
    </r>
  </si>
  <si>
    <r>
      <t>Summe</t>
    </r>
    <r>
      <rPr>
        <b/>
        <sz val="12"/>
        <rFont val="Arial"/>
        <family val="2"/>
      </rPr>
      <t xml:space="preserve"> Tilgung/Investitionen/Kredite</t>
    </r>
  </si>
  <si>
    <t>Monatssaldo/Quartalssaldo</t>
  </si>
  <si>
    <t>Liquidität (=Kontostand)</t>
  </si>
  <si>
    <r>
      <t>Aktuelle Liquidität</t>
    </r>
    <r>
      <rPr>
        <b/>
        <sz val="14"/>
        <rFont val="Arial"/>
        <family val="2"/>
      </rPr>
      <t xml:space="preserve">
</t>
    </r>
    <r>
      <rPr>
        <sz val="12"/>
        <rFont val="Arial"/>
        <family val="2"/>
      </rPr>
      <t>Kontostand zu Beginn der Planung inkl. Barkasse, Privatkonten, Tagesgeld etc.</t>
    </r>
  </si>
  <si>
    <t>geplante Liquidität am Ende</t>
  </si>
  <si>
    <t xml:space="preserve">1) negative Bestandsveränderungen mit negativem Vorzeichen erfassen     2) Minderungen negatives Vorzeichen, Naturalentnahmen und Privatanteile haben ein positives Vorzeichen   </t>
  </si>
  <si>
    <t xml:space="preserve">3) Hier keine kurzfristigen Bewegungen (z.B. Tagesgeld) berücksichtigen!!!      4) Investitionen hier Netto erfassen  5) Kapitalbeschaffung mit "+", sonstige Ausgaben mit "-" erfassen    </t>
  </si>
  <si>
    <t>Stand am : (Datum eingeben)</t>
  </si>
  <si>
    <t>Girokonto</t>
  </si>
  <si>
    <t>hier mit Vorzeichen Eingeben!!!</t>
  </si>
  <si>
    <t>Barkasse</t>
  </si>
  <si>
    <t>Tagesgeld</t>
  </si>
  <si>
    <t>Privatkonto u. sonst. kurzf. Kapital</t>
  </si>
  <si>
    <t>Summe</t>
  </si>
  <si>
    <t>2-Monatlich</t>
  </si>
  <si>
    <t>Eingabe Ist-Werte</t>
  </si>
  <si>
    <t>Vierteljährlich</t>
  </si>
  <si>
    <t>Ist-Jahr</t>
  </si>
  <si>
    <t>Ist</t>
  </si>
  <si>
    <t>IST</t>
  </si>
  <si>
    <t xml:space="preserve"> Bestandsveränderung + oder - beachten</t>
  </si>
  <si>
    <t>Min./Mehrung, Naturalentn., Privatanteile</t>
  </si>
  <si>
    <t>Aufwand</t>
  </si>
  <si>
    <t>Mind/Mehrung, Naturalentn., Privatanteile</t>
  </si>
  <si>
    <t>Einlagen</t>
  </si>
  <si>
    <t xml:space="preserve"> Entnahmen</t>
  </si>
  <si>
    <t>Summe Tilgung/Investitionen/Kredite</t>
  </si>
  <si>
    <r>
      <t>Kurzfristig liquide Mittel</t>
    </r>
    <r>
      <rPr>
        <b/>
        <sz val="14"/>
        <rFont val="Arial"/>
        <family val="2"/>
      </rPr>
      <t xml:space="preserve">
</t>
    </r>
    <r>
      <rPr>
        <sz val="12"/>
        <rFont val="Arial"/>
        <family val="2"/>
      </rPr>
      <t>Kontostand zu Beginn der Planung inkl. Barkasse, Privatkonten, Tagesgeld</t>
    </r>
  </si>
  <si>
    <t>Januar</t>
  </si>
  <si>
    <t>Februar</t>
  </si>
  <si>
    <t>März</t>
  </si>
  <si>
    <t>April</t>
  </si>
  <si>
    <t>Mai</t>
  </si>
  <si>
    <t>Juni</t>
  </si>
  <si>
    <t>Juli</t>
  </si>
  <si>
    <t>August</t>
  </si>
  <si>
    <t>September</t>
  </si>
  <si>
    <t>Oktober</t>
  </si>
  <si>
    <t>November</t>
  </si>
  <si>
    <t>Dezember</t>
  </si>
  <si>
    <t>Liquiditätsplanung Abgleich Planung - IST</t>
  </si>
  <si>
    <t>WJ:</t>
  </si>
  <si>
    <t xml:space="preserve">Differenz </t>
  </si>
  <si>
    <t>Plan - Ist</t>
  </si>
  <si>
    <t>Differenz</t>
  </si>
  <si>
    <t>Liquidität zu Planungsbeginn</t>
  </si>
  <si>
    <t>Stand am</t>
  </si>
  <si>
    <t>L I Q U I D 3.02</t>
  </si>
  <si>
    <t>Startmonat</t>
  </si>
  <si>
    <t>Jan</t>
  </si>
  <si>
    <t>Feb</t>
  </si>
  <si>
    <t>Mrz</t>
  </si>
  <si>
    <t>Apr</t>
  </si>
  <si>
    <t>Jun</t>
  </si>
  <si>
    <t>Jul</t>
  </si>
  <si>
    <t>Aug</t>
  </si>
  <si>
    <t>Sep</t>
  </si>
  <si>
    <t>Okt</t>
  </si>
  <si>
    <t>Nov</t>
  </si>
  <si>
    <t>Dez</t>
  </si>
  <si>
    <t>Stand 08.10.2009</t>
  </si>
  <si>
    <t>Direktzahlungen</t>
  </si>
  <si>
    <t>Personalaufwand</t>
  </si>
  <si>
    <t>Unterhalt</t>
  </si>
  <si>
    <t>Pacht (Fläche und Kontingent, Recht)</t>
  </si>
  <si>
    <t>Steuern</t>
  </si>
</sst>
</file>

<file path=xl/styles.xml><?xml version="1.0" encoding="utf-8"?>
<styleSheet xmlns="http://schemas.openxmlformats.org/spreadsheetml/2006/main">
  <numFmts count="33">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 ;\-#,##0\ \ ;"/>
    <numFmt numFmtId="179" formatCode="#,##0__"/>
    <numFmt numFmtId="180" formatCode="\-#,##0\ \ ;;"/>
    <numFmt numFmtId="181" formatCode="\-#,##0__"/>
    <numFmt numFmtId="182" formatCode="\-#,##0\ \ ;#,##0\ \ ;"/>
    <numFmt numFmtId="183" formatCode="#,##0__;[Red]\-#,##0__"/>
    <numFmt numFmtId="184" formatCode="#,##0\ \ ;[Red]\-#,##0\ \ ;"/>
    <numFmt numFmtId="185" formatCode="#,##0;;"/>
    <numFmt numFmtId="186" formatCode="#,##0;;__"/>
    <numFmt numFmtId="187" formatCode="\-#,##0;;"/>
    <numFmt numFmtId="188" formatCode="mmmm"/>
  </numFmts>
  <fonts count="65">
    <font>
      <sz val="10"/>
      <name val="Arial"/>
      <family val="0"/>
    </font>
    <font>
      <b/>
      <sz val="28"/>
      <name val="Arial"/>
      <family val="2"/>
    </font>
    <font>
      <b/>
      <sz val="24"/>
      <name val="Arial"/>
      <family val="0"/>
    </font>
    <font>
      <b/>
      <sz val="12"/>
      <name val="Arial"/>
      <family val="2"/>
    </font>
    <font>
      <sz val="16"/>
      <name val="Arial"/>
      <family val="2"/>
    </font>
    <font>
      <sz val="18"/>
      <name val="Arial"/>
      <family val="2"/>
    </font>
    <font>
      <b/>
      <sz val="14"/>
      <name val="Arial"/>
      <family val="2"/>
    </font>
    <font>
      <sz val="12"/>
      <name val="Arial"/>
      <family val="2"/>
    </font>
    <font>
      <b/>
      <sz val="16"/>
      <name val="Arial"/>
      <family val="2"/>
    </font>
    <font>
      <b/>
      <sz val="18"/>
      <name val="Arial"/>
      <family val="2"/>
    </font>
    <font>
      <u val="single"/>
      <sz val="24"/>
      <color indexed="12"/>
      <name val="Arial"/>
      <family val="2"/>
    </font>
    <font>
      <u val="single"/>
      <sz val="6.6"/>
      <color indexed="12"/>
      <name val="Arial"/>
      <family val="0"/>
    </font>
    <font>
      <b/>
      <sz val="20"/>
      <color indexed="10"/>
      <name val="Arial"/>
      <family val="2"/>
    </font>
    <font>
      <b/>
      <sz val="16"/>
      <color indexed="10"/>
      <name val="Arial"/>
      <family val="2"/>
    </font>
    <font>
      <b/>
      <sz val="18"/>
      <color indexed="10"/>
      <name val="Arial"/>
      <family val="2"/>
    </font>
    <font>
      <b/>
      <sz val="14"/>
      <color indexed="10"/>
      <name val="Arial"/>
      <family val="2"/>
    </font>
    <font>
      <sz val="14"/>
      <name val="Arial"/>
      <family val="2"/>
    </font>
    <font>
      <vertAlign val="superscript"/>
      <sz val="12"/>
      <name val="Arial"/>
      <family val="2"/>
    </font>
    <font>
      <sz val="11"/>
      <name val="Arial"/>
      <family val="2"/>
    </font>
    <font>
      <vertAlign val="superscript"/>
      <sz val="11"/>
      <name val="Arial"/>
      <family val="2"/>
    </font>
    <font>
      <vertAlign val="superscript"/>
      <sz val="14"/>
      <name val="Arial"/>
      <family val="2"/>
    </font>
    <font>
      <b/>
      <sz val="13"/>
      <name val="Arial"/>
      <family val="0"/>
    </font>
    <font>
      <b/>
      <vertAlign val="superscript"/>
      <sz val="16"/>
      <name val="Arial"/>
      <family val="2"/>
    </font>
    <font>
      <b/>
      <u val="single"/>
      <sz val="16"/>
      <name val="Arial"/>
      <family val="2"/>
    </font>
    <font>
      <sz val="12"/>
      <color indexed="10"/>
      <name val="Arial"/>
      <family val="2"/>
    </font>
    <font>
      <b/>
      <sz val="11"/>
      <name val="Arial"/>
      <family val="2"/>
    </font>
    <font>
      <u val="single"/>
      <sz val="10"/>
      <color indexed="36"/>
      <name val="Arial"/>
      <family val="0"/>
    </font>
    <font>
      <b/>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8"/>
      <name val="Arial"/>
      <family val="0"/>
    </font>
    <font>
      <sz val="12"/>
      <color indexed="8"/>
      <name val="Arial"/>
      <family val="0"/>
    </font>
    <font>
      <b/>
      <u val="single"/>
      <sz val="12"/>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23"/>
        <bgColor indexed="64"/>
      </patternFill>
    </fill>
    <fill>
      <patternFill patternType="solid">
        <fgColor indexed="13"/>
        <bgColor indexed="64"/>
      </patternFill>
    </fill>
    <fill>
      <patternFill patternType="solid">
        <fgColor indexed="22"/>
        <bgColor indexed="64"/>
      </patternFill>
    </fill>
  </fills>
  <borders count="18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color indexed="63"/>
      </right>
      <top>
        <color indexed="63"/>
      </top>
      <bottom style="thick"/>
    </border>
    <border>
      <left style="thick"/>
      <right>
        <color indexed="63"/>
      </right>
      <top style="thick"/>
      <bottom>
        <color indexed="63"/>
      </bottom>
    </border>
    <border>
      <left style="thin"/>
      <right style="thick"/>
      <top style="thick"/>
      <bottom>
        <color indexed="63"/>
      </bottom>
    </border>
    <border>
      <left style="thick"/>
      <right style="thick"/>
      <top style="thick"/>
      <bottom>
        <color indexed="63"/>
      </bottom>
    </border>
    <border>
      <left style="thick"/>
      <right style="double"/>
      <top style="double"/>
      <bottom style="double"/>
    </border>
    <border>
      <left style="double"/>
      <right style="thick"/>
      <top style="double"/>
      <bottom style="double"/>
    </border>
    <border>
      <left style="thick"/>
      <right style="thick"/>
      <top>
        <color indexed="63"/>
      </top>
      <bottom>
        <color indexed="63"/>
      </bottom>
    </border>
    <border>
      <left style="thick"/>
      <right style="hair"/>
      <top>
        <color indexed="63"/>
      </top>
      <bottom>
        <color indexed="63"/>
      </bottom>
    </border>
    <border>
      <left>
        <color indexed="63"/>
      </left>
      <right style="hair"/>
      <top>
        <color indexed="63"/>
      </top>
      <bottom>
        <color indexed="63"/>
      </bottom>
    </border>
    <border>
      <left style="hair"/>
      <right style="thick"/>
      <top>
        <color indexed="63"/>
      </top>
      <bottom>
        <color indexed="63"/>
      </bottom>
    </border>
    <border>
      <left style="thick"/>
      <right>
        <color indexed="63"/>
      </right>
      <top>
        <color indexed="63"/>
      </top>
      <bottom style="thick"/>
    </border>
    <border>
      <left style="thin"/>
      <right style="thick"/>
      <top style="medium"/>
      <bottom style="thick"/>
    </border>
    <border>
      <left style="thick"/>
      <right style="thick"/>
      <top style="medium"/>
      <bottom style="thick"/>
    </border>
    <border>
      <left style="thick"/>
      <right style="thick"/>
      <top style="thick"/>
      <bottom style="thick"/>
    </border>
    <border>
      <left style="thick"/>
      <right style="hair"/>
      <top style="thick"/>
      <bottom style="thick"/>
    </border>
    <border>
      <left>
        <color indexed="63"/>
      </left>
      <right style="hair"/>
      <top style="thick"/>
      <bottom style="thick"/>
    </border>
    <border>
      <left>
        <color indexed="63"/>
      </left>
      <right style="thin"/>
      <top style="thick"/>
      <bottom style="thick"/>
    </border>
    <border>
      <left style="hair"/>
      <right style="thick"/>
      <top style="thick"/>
      <bottom style="thick"/>
    </border>
    <border>
      <left style="thick"/>
      <right style="thin"/>
      <top>
        <color indexed="63"/>
      </top>
      <bottom style="hair"/>
    </border>
    <border>
      <left>
        <color indexed="63"/>
      </left>
      <right style="thick"/>
      <top>
        <color indexed="63"/>
      </top>
      <bottom style="hair"/>
    </border>
    <border>
      <left style="thick"/>
      <right style="thick"/>
      <top>
        <color indexed="63"/>
      </top>
      <bottom style="hair"/>
    </border>
    <border>
      <left style="thick"/>
      <right style="hair"/>
      <top style="thick"/>
      <bottom style="hair"/>
    </border>
    <border>
      <left style="hair"/>
      <right style="hair"/>
      <top style="thick"/>
      <bottom style="hair"/>
    </border>
    <border>
      <left style="hair"/>
      <right style="thick"/>
      <top style="thick"/>
      <bottom style="hair"/>
    </border>
    <border>
      <left style="thick"/>
      <right style="hair"/>
      <top style="hair"/>
      <bottom style="hair"/>
    </border>
    <border>
      <left>
        <color indexed="63"/>
      </left>
      <right style="hair"/>
      <top style="hair"/>
      <bottom style="hair"/>
    </border>
    <border>
      <left style="hair"/>
      <right style="thick"/>
      <top style="hair"/>
      <bottom style="hair"/>
    </border>
    <border>
      <left style="hair"/>
      <right style="hair"/>
      <top style="hair"/>
      <bottom style="hair"/>
    </border>
    <border>
      <left style="thick"/>
      <right style="thin"/>
      <top>
        <color indexed="63"/>
      </top>
      <bottom>
        <color indexed="63"/>
      </bottom>
    </border>
    <border>
      <left>
        <color indexed="63"/>
      </left>
      <right style="thick"/>
      <top>
        <color indexed="63"/>
      </top>
      <bottom>
        <color indexed="63"/>
      </bottom>
    </border>
    <border>
      <left style="thick"/>
      <right style="hair"/>
      <top style="hair"/>
      <bottom style="thick"/>
    </border>
    <border>
      <left style="hair"/>
      <right style="hair"/>
      <top style="hair"/>
      <bottom style="thick"/>
    </border>
    <border>
      <left style="hair"/>
      <right style="thick"/>
      <top style="hair"/>
      <bottom style="thick"/>
    </border>
    <border>
      <left style="thick"/>
      <right style="thin"/>
      <top style="thin"/>
      <bottom style="hair"/>
    </border>
    <border>
      <left>
        <color indexed="63"/>
      </left>
      <right style="thick"/>
      <top style="thin"/>
      <bottom style="hair"/>
    </border>
    <border>
      <left style="thick"/>
      <right style="thick"/>
      <top style="thick"/>
      <bottom style="hair"/>
    </border>
    <border>
      <left>
        <color indexed="63"/>
      </left>
      <right style="hair"/>
      <top style="thick"/>
      <bottom style="hair"/>
    </border>
    <border>
      <left>
        <color indexed="63"/>
      </left>
      <right>
        <color indexed="63"/>
      </right>
      <top style="thick"/>
      <bottom style="hair"/>
    </border>
    <border>
      <left style="thick"/>
      <right style="thin"/>
      <top style="hair"/>
      <bottom style="thick"/>
    </border>
    <border>
      <left style="thin"/>
      <right style="thick"/>
      <top style="hair"/>
      <bottom style="thick"/>
    </border>
    <border>
      <left style="thick"/>
      <right style="hair"/>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style="thick"/>
      <top>
        <color indexed="63"/>
      </top>
      <bottom style="hair"/>
    </border>
    <border>
      <left style="thick"/>
      <right style="thin"/>
      <top style="thick"/>
      <bottom style="thin"/>
    </border>
    <border>
      <left>
        <color indexed="63"/>
      </left>
      <right style="thick"/>
      <top style="thick"/>
      <bottom style="thin"/>
    </border>
    <border>
      <left style="hair"/>
      <right style="hair"/>
      <top style="hair"/>
      <bottom style="thin"/>
    </border>
    <border>
      <left style="thick"/>
      <right style="thin"/>
      <top style="thin"/>
      <bottom style="thick"/>
    </border>
    <border>
      <left>
        <color indexed="63"/>
      </left>
      <right style="thick"/>
      <top style="thin"/>
      <bottom style="thick"/>
    </border>
    <border>
      <left style="thick"/>
      <right style="thick"/>
      <top style="thin"/>
      <bottom style="thick"/>
    </border>
    <border>
      <left style="thick"/>
      <right style="thick"/>
      <top style="hair"/>
      <bottom style="thick"/>
    </border>
    <border>
      <left style="thick"/>
      <right style="hair"/>
      <top style="thin"/>
      <bottom style="thick"/>
    </border>
    <border>
      <left>
        <color indexed="63"/>
      </left>
      <right style="hair"/>
      <top style="thin"/>
      <bottom style="thick"/>
    </border>
    <border>
      <left style="hair"/>
      <right style="thick"/>
      <top style="thin"/>
      <bottom style="thick"/>
    </border>
    <border>
      <left>
        <color indexed="63"/>
      </left>
      <right>
        <color indexed="63"/>
      </right>
      <top style="thick"/>
      <bottom>
        <color indexed="63"/>
      </bottom>
    </border>
    <border>
      <left style="thick"/>
      <right style="thin"/>
      <top style="thick"/>
      <bottom style="hair"/>
    </border>
    <border>
      <left>
        <color indexed="63"/>
      </left>
      <right style="thick"/>
      <top style="thick"/>
      <bottom style="hair"/>
    </border>
    <border>
      <left style="thick"/>
      <right style="thick"/>
      <top style="hair"/>
      <bottom style="hair"/>
    </border>
    <border>
      <left style="thick"/>
      <right style="thick"/>
      <top style="hair"/>
      <bottom>
        <color indexed="63"/>
      </bottom>
    </border>
    <border>
      <left style="thick"/>
      <right style="hair"/>
      <top style="hair"/>
      <bottom>
        <color indexed="63"/>
      </bottom>
    </border>
    <border>
      <left style="hair"/>
      <right style="hair"/>
      <top style="hair"/>
      <bottom>
        <color indexed="63"/>
      </bottom>
    </border>
    <border>
      <left style="thick"/>
      <right style="thin"/>
      <top style="hair"/>
      <bottom style="hair"/>
    </border>
    <border>
      <left>
        <color indexed="63"/>
      </left>
      <right style="thick"/>
      <top style="hair"/>
      <bottom style="hair"/>
    </border>
    <border>
      <left style="thick"/>
      <right>
        <color indexed="63"/>
      </right>
      <top style="hair"/>
      <bottom style="hair"/>
    </border>
    <border>
      <left style="thin"/>
      <right style="thick"/>
      <top style="hair"/>
      <bottom style="hair"/>
    </border>
    <border>
      <left style="thick"/>
      <right style="thin"/>
      <top style="thick"/>
      <bottom style="thick"/>
    </border>
    <border>
      <left style="thin"/>
      <right style="thick"/>
      <top style="thick"/>
      <bottom style="thick"/>
    </border>
    <border>
      <left style="thick"/>
      <right style="thick"/>
      <top>
        <color indexed="63"/>
      </top>
      <bottom style="thick"/>
    </border>
    <border>
      <left style="thick"/>
      <right style="hair"/>
      <top>
        <color indexed="63"/>
      </top>
      <bottom style="thick"/>
    </border>
    <border>
      <left>
        <color indexed="63"/>
      </left>
      <right style="hair"/>
      <top>
        <color indexed="63"/>
      </top>
      <bottom style="thick"/>
    </border>
    <border>
      <left style="hair"/>
      <right style="thick"/>
      <top>
        <color indexed="63"/>
      </top>
      <bottom style="thick"/>
    </border>
    <border>
      <left style="thick"/>
      <right>
        <color indexed="63"/>
      </right>
      <top style="thick"/>
      <bottom style="thick"/>
    </border>
    <border>
      <left style="hair"/>
      <right style="hair"/>
      <top style="thick"/>
      <bottom style="thick"/>
    </border>
    <border>
      <left style="thick"/>
      <right style="thick"/>
      <top style="hair"/>
      <bottom style="thin"/>
    </border>
    <border>
      <left style="thick"/>
      <right style="hair"/>
      <top style="hair"/>
      <bottom style="thin"/>
    </border>
    <border>
      <left style="hair"/>
      <right style="thick"/>
      <top style="hair"/>
      <bottom style="thin"/>
    </border>
    <border>
      <left>
        <color indexed="63"/>
      </left>
      <right style="thin"/>
      <top style="thin"/>
      <bottom style="thick"/>
    </border>
    <border>
      <left style="thick"/>
      <right>
        <color indexed="63"/>
      </right>
      <top style="thick"/>
      <bottom style="hair"/>
    </border>
    <border>
      <left style="thin"/>
      <right style="thick"/>
      <top style="thick"/>
      <bottom style="hair"/>
    </border>
    <border>
      <left style="thick"/>
      <right>
        <color indexed="63"/>
      </right>
      <top>
        <color indexed="63"/>
      </top>
      <bottom style="hair"/>
    </border>
    <border>
      <left style="thin"/>
      <right style="thick"/>
      <top>
        <color indexed="63"/>
      </top>
      <bottom style="hair"/>
    </border>
    <border>
      <left style="hair"/>
      <right style="hair"/>
      <top>
        <color indexed="63"/>
      </top>
      <bottom style="hair"/>
    </border>
    <border>
      <left style="thick"/>
      <right>
        <color indexed="63"/>
      </right>
      <top style="hair"/>
      <bottom style="thin"/>
    </border>
    <border>
      <left style="thin"/>
      <right style="thick"/>
      <top style="hair"/>
      <bottom style="thin"/>
    </border>
    <border>
      <left style="hair"/>
      <right style="thick"/>
      <top style="hair"/>
      <bottom>
        <color indexed="63"/>
      </bottom>
    </border>
    <border>
      <left style="thin"/>
      <right style="thick"/>
      <top style="thin"/>
      <bottom style="thick"/>
    </border>
    <border>
      <left>
        <color indexed="63"/>
      </left>
      <right style="thick"/>
      <top style="hair"/>
      <bottom style="thin"/>
    </border>
    <border>
      <left style="hair"/>
      <right style="hair"/>
      <top style="thin"/>
      <bottom style="thick"/>
    </border>
    <border>
      <left>
        <color indexed="63"/>
      </left>
      <right style="thick"/>
      <top style="thick"/>
      <bottom style="thick"/>
    </border>
    <border>
      <left style="double"/>
      <right style="double"/>
      <top style="double"/>
      <bottom style="double"/>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color indexed="63"/>
      </bottom>
    </border>
    <border>
      <left style="thick"/>
      <right style="hair"/>
      <top style="thick"/>
      <bottom style="thin"/>
    </border>
    <border>
      <left style="hair"/>
      <right style="hair"/>
      <top style="thick"/>
      <bottom style="thin"/>
    </border>
    <border>
      <left style="hair"/>
      <right>
        <color indexed="63"/>
      </right>
      <top style="thick"/>
      <bottom style="thin"/>
    </border>
    <border>
      <left style="hair"/>
      <right style="thick"/>
      <top style="thick"/>
      <bottom style="thin"/>
    </border>
    <border>
      <left style="thick"/>
      <right>
        <color indexed="63"/>
      </right>
      <top>
        <color indexed="63"/>
      </top>
      <bottom>
        <color indexed="63"/>
      </bottom>
    </border>
    <border>
      <left style="hair"/>
      <right style="hair"/>
      <top style="thin"/>
      <bottom>
        <color indexed="63"/>
      </bottom>
    </border>
    <border>
      <left style="thin"/>
      <right style="thick"/>
      <top>
        <color indexed="63"/>
      </top>
      <bottom style="thick"/>
    </border>
    <border>
      <left>
        <color indexed="63"/>
      </left>
      <right>
        <color indexed="63"/>
      </right>
      <top style="thick"/>
      <bottom style="thick"/>
    </border>
    <border>
      <left style="thick"/>
      <right>
        <color indexed="63"/>
      </right>
      <top style="hair"/>
      <bottom>
        <color indexed="63"/>
      </bottom>
    </border>
    <border>
      <left style="thin"/>
      <right style="thick"/>
      <top style="hair"/>
      <bottom>
        <color indexed="63"/>
      </bottom>
    </border>
    <border>
      <left style="hair"/>
      <right style="hair"/>
      <top>
        <color indexed="63"/>
      </top>
      <bottom>
        <color indexed="63"/>
      </bottom>
    </border>
    <border>
      <left style="thick"/>
      <right>
        <color indexed="63"/>
      </right>
      <top style="hair"/>
      <bottom style="thick"/>
    </border>
    <border>
      <left style="thick"/>
      <right>
        <color indexed="63"/>
      </right>
      <top style="thick"/>
      <bottom style="thin"/>
    </border>
    <border>
      <left style="thin"/>
      <right style="thick"/>
      <top style="thick"/>
      <bottom style="thin"/>
    </border>
    <border>
      <left style="thick"/>
      <right>
        <color indexed="63"/>
      </right>
      <top style="thin"/>
      <bottom style="thick"/>
    </border>
    <border>
      <left>
        <color indexed="63"/>
      </left>
      <right>
        <color indexed="63"/>
      </right>
      <top style="thin"/>
      <bottom style="thick"/>
    </border>
    <border>
      <left style="hair"/>
      <right>
        <color indexed="63"/>
      </right>
      <top style="thick"/>
      <bottom style="thick"/>
    </border>
    <border diagonalUp="1">
      <left>
        <color indexed="63"/>
      </left>
      <right>
        <color indexed="63"/>
      </right>
      <top>
        <color indexed="63"/>
      </top>
      <bottom>
        <color indexed="63"/>
      </bottom>
      <diagonal style="thin"/>
    </border>
    <border>
      <left>
        <color indexed="63"/>
      </left>
      <right style="thin"/>
      <top style="thin"/>
      <bottom>
        <color indexed="63"/>
      </bottom>
    </border>
    <border>
      <left>
        <color indexed="63"/>
      </left>
      <right>
        <color indexed="63"/>
      </right>
      <top>
        <color indexed="63"/>
      </top>
      <bottom style="thin"/>
    </border>
    <border>
      <left style="thin"/>
      <right style="thick"/>
      <top>
        <color indexed="63"/>
      </top>
      <bottom>
        <color indexed="63"/>
      </bottom>
    </border>
    <border>
      <left style="hair"/>
      <right>
        <color indexed="63"/>
      </right>
      <top style="hair"/>
      <bottom style="hair"/>
    </border>
    <border>
      <left style="hair"/>
      <right>
        <color indexed="63"/>
      </right>
      <top style="hair"/>
      <bottom style="thick"/>
    </border>
    <border>
      <left style="thick"/>
      <right>
        <color indexed="63"/>
      </right>
      <top style="medium"/>
      <bottom style="thick"/>
    </border>
    <border>
      <left style="medium"/>
      <right style="thick"/>
      <top style="thick"/>
      <bottom style="thick"/>
    </border>
    <border>
      <left style="hair"/>
      <right style="medium"/>
      <top style="thick"/>
      <bottom style="thick"/>
    </border>
    <border>
      <left style="hair"/>
      <right>
        <color indexed="63"/>
      </right>
      <top>
        <color indexed="63"/>
      </top>
      <bottom style="hair"/>
    </border>
    <border>
      <left style="medium"/>
      <right style="thick"/>
      <top>
        <color indexed="63"/>
      </top>
      <bottom style="hair"/>
    </border>
    <border>
      <left style="hair"/>
      <right style="medium"/>
      <top>
        <color indexed="63"/>
      </top>
      <bottom style="hair"/>
    </border>
    <border>
      <left style="hair"/>
      <right>
        <color indexed="63"/>
      </right>
      <top style="hair"/>
      <bottom>
        <color indexed="63"/>
      </bottom>
    </border>
    <border>
      <left style="hair"/>
      <right>
        <color indexed="63"/>
      </right>
      <top style="thick"/>
      <bottom style="hair"/>
    </border>
    <border>
      <left style="medium"/>
      <right style="thick"/>
      <top style="thick"/>
      <bottom style="hair"/>
    </border>
    <border>
      <left style="hair"/>
      <right style="medium"/>
      <top style="thick"/>
      <bottom style="hair"/>
    </border>
    <border>
      <left style="medium"/>
      <right style="thick"/>
      <top style="hair"/>
      <bottom style="hair"/>
    </border>
    <border>
      <left style="hair"/>
      <right style="medium"/>
      <top style="hair"/>
      <bottom style="hair"/>
    </border>
    <border>
      <left style="medium"/>
      <right style="thick"/>
      <top style="hair"/>
      <bottom style="thick"/>
    </border>
    <border>
      <left style="hair"/>
      <right style="medium"/>
      <top style="hair"/>
      <bottom style="thick"/>
    </border>
    <border>
      <left style="hair"/>
      <right>
        <color indexed="63"/>
      </right>
      <top>
        <color indexed="63"/>
      </top>
      <bottom style="thick"/>
    </border>
    <border>
      <left style="medium"/>
      <right style="thick"/>
      <top>
        <color indexed="63"/>
      </top>
      <bottom style="thick"/>
    </border>
    <border>
      <left style="hair"/>
      <right style="medium"/>
      <top>
        <color indexed="63"/>
      </top>
      <bottom style="thick"/>
    </border>
    <border>
      <left style="thin"/>
      <right style="thick"/>
      <top style="thin"/>
      <bottom style="hair"/>
    </border>
    <border>
      <left style="thick"/>
      <right style="thin"/>
      <top style="hair"/>
      <bottom style="thin"/>
    </border>
    <border>
      <left style="medium"/>
      <right style="thick"/>
      <top style="hair"/>
      <bottom style="thin"/>
    </border>
    <border>
      <left style="medium"/>
      <right style="thick"/>
      <top style="hair"/>
      <bottom>
        <color indexed="63"/>
      </bottom>
    </border>
    <border>
      <left style="hair"/>
      <right style="medium"/>
      <top style="hair"/>
      <bottom>
        <color indexed="63"/>
      </bottom>
    </border>
    <border>
      <left style="hair"/>
      <right>
        <color indexed="63"/>
      </right>
      <top style="thin"/>
      <bottom style="thick"/>
    </border>
    <border>
      <left style="medium"/>
      <right style="thick"/>
      <top style="thin"/>
      <bottom style="thick"/>
    </border>
    <border>
      <left style="hair"/>
      <right style="medium"/>
      <top style="thin"/>
      <bottom style="thick"/>
    </border>
    <border>
      <left style="hair"/>
      <right>
        <color indexed="63"/>
      </right>
      <top style="hair"/>
      <bottom style="thin"/>
    </border>
    <border>
      <left style="hair"/>
      <right style="medium"/>
      <top style="hair"/>
      <bottom style="thin"/>
    </border>
    <border>
      <left style="hair"/>
      <right>
        <color indexed="63"/>
      </right>
      <top>
        <color indexed="63"/>
      </top>
      <bottom>
        <color indexed="63"/>
      </bottom>
    </border>
    <border>
      <left style="thin"/>
      <right style="thin"/>
      <top style="thin"/>
      <bottom style="thin"/>
    </border>
    <border>
      <left>
        <color indexed="63"/>
      </left>
      <right style="thick"/>
      <top style="hair"/>
      <bottom style="thick"/>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thick"/>
    </border>
    <border>
      <left style="double"/>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26" fillId="0" borderId="0" applyNumberFormat="0" applyFill="0" applyBorder="0" applyAlignment="0" applyProtection="0"/>
    <xf numFmtId="175"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11" fillId="0" borderId="0" applyNumberFormat="0" applyFill="0" applyBorder="0" applyAlignment="0" applyProtection="0"/>
    <xf numFmtId="177"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6" fontId="0" fillId="0" borderId="0" applyFont="0" applyFill="0" applyBorder="0" applyAlignment="0" applyProtection="0"/>
    <xf numFmtId="174"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751">
    <xf numFmtId="0" fontId="0" fillId="0" borderId="0" xfId="0" applyAlignment="1">
      <alignment/>
    </xf>
    <xf numFmtId="0" fontId="0" fillId="0" borderId="0" xfId="0" applyAlignment="1" applyProtection="1">
      <alignment/>
      <protection/>
    </xf>
    <xf numFmtId="0" fontId="0" fillId="33" borderId="10" xfId="0" applyFill="1" applyBorder="1" applyAlignment="1" applyProtection="1">
      <alignment/>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0" xfId="0" applyFill="1" applyBorder="1" applyAlignment="1" applyProtection="1">
      <alignment/>
      <protection/>
    </xf>
    <xf numFmtId="0" fontId="1" fillId="33" borderId="0" xfId="0" applyFont="1" applyFill="1" applyBorder="1" applyAlignment="1" applyProtection="1">
      <alignment horizontal="center"/>
      <protection/>
    </xf>
    <xf numFmtId="0" fontId="2" fillId="33" borderId="0" xfId="0" applyFont="1" applyFill="1" applyBorder="1" applyAlignment="1" applyProtection="1">
      <alignment horizontal="centerContinuous"/>
      <protection/>
    </xf>
    <xf numFmtId="14" fontId="3" fillId="33" borderId="14" xfId="0" applyNumberFormat="1" applyFont="1" applyFill="1" applyBorder="1" applyAlignment="1" applyProtection="1">
      <alignment horizontal="center" vertical="top" wrapText="1"/>
      <protection/>
    </xf>
    <xf numFmtId="0" fontId="0" fillId="33" borderId="14" xfId="0" applyFill="1" applyBorder="1" applyAlignment="1" applyProtection="1">
      <alignment/>
      <protection/>
    </xf>
    <xf numFmtId="0" fontId="4" fillId="33" borderId="13" xfId="0" applyFont="1" applyFill="1" applyBorder="1" applyAlignment="1" applyProtection="1">
      <alignment horizontal="centerContinuous"/>
      <protection/>
    </xf>
    <xf numFmtId="0" fontId="5" fillId="33" borderId="0" xfId="0" applyFont="1" applyFill="1" applyBorder="1" applyAlignment="1" applyProtection="1">
      <alignment horizontal="centerContinuous"/>
      <protection/>
    </xf>
    <xf numFmtId="0" fontId="5" fillId="33" borderId="14" xfId="0" applyFont="1" applyFill="1" applyBorder="1" applyAlignment="1" applyProtection="1">
      <alignment horizontal="centerContinuous"/>
      <protection/>
    </xf>
    <xf numFmtId="0" fontId="0" fillId="33" borderId="13" xfId="0" applyFill="1" applyBorder="1" applyAlignment="1" applyProtection="1">
      <alignment horizontal="center"/>
      <protection/>
    </xf>
    <xf numFmtId="0" fontId="0" fillId="33" borderId="0" xfId="0" applyFont="1" applyFill="1" applyBorder="1" applyAlignment="1" applyProtection="1">
      <alignment/>
      <protection/>
    </xf>
    <xf numFmtId="0" fontId="0" fillId="33" borderId="0" xfId="0" applyFont="1" applyFill="1" applyBorder="1" applyAlignment="1" applyProtection="1">
      <alignment vertical="center"/>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0" fillId="33" borderId="17" xfId="0" applyFill="1" applyBorder="1" applyAlignment="1" applyProtection="1">
      <alignment/>
      <protection/>
    </xf>
    <xf numFmtId="0" fontId="6" fillId="0" borderId="0" xfId="0" applyFont="1" applyAlignment="1" applyProtection="1">
      <alignment/>
      <protection/>
    </xf>
    <xf numFmtId="0" fontId="3" fillId="0" borderId="0" xfId="0" applyFont="1" applyAlignment="1" applyProtection="1">
      <alignment/>
      <protection/>
    </xf>
    <xf numFmtId="0" fontId="0" fillId="0" borderId="0" xfId="0" applyAlignment="1" applyProtection="1">
      <alignment vertical="center"/>
      <protection/>
    </xf>
    <xf numFmtId="0" fontId="8" fillId="34" borderId="0" xfId="0" applyFont="1" applyFill="1" applyBorder="1" applyAlignment="1" applyProtection="1">
      <alignment horizontal="left" vertical="center"/>
      <protection/>
    </xf>
    <xf numFmtId="0" fontId="0" fillId="34" borderId="0" xfId="0" applyFill="1" applyBorder="1" applyAlignment="1" applyProtection="1">
      <alignment vertical="center"/>
      <protection/>
    </xf>
    <xf numFmtId="0" fontId="0" fillId="34" borderId="0" xfId="0" applyFill="1" applyAlignment="1" applyProtection="1">
      <alignment vertical="center"/>
      <protection/>
    </xf>
    <xf numFmtId="0" fontId="5" fillId="34" borderId="0" xfId="0" applyFont="1" applyFill="1" applyBorder="1" applyAlignment="1" applyProtection="1">
      <alignment vertical="center"/>
      <protection/>
    </xf>
    <xf numFmtId="0" fontId="0" fillId="0" borderId="0" xfId="0" applyBorder="1" applyAlignment="1" applyProtection="1">
      <alignment vertical="center"/>
      <protection/>
    </xf>
    <xf numFmtId="0" fontId="1" fillId="0" borderId="0" xfId="0" applyFont="1" applyBorder="1" applyAlignment="1" applyProtection="1">
      <alignment vertical="center"/>
      <protection/>
    </xf>
    <xf numFmtId="0" fontId="0" fillId="0" borderId="18" xfId="0" applyBorder="1" applyAlignment="1" applyProtection="1">
      <alignment vertical="center"/>
      <protection/>
    </xf>
    <xf numFmtId="0" fontId="12" fillId="0" borderId="0"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19"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center" vertical="center"/>
      <protection/>
    </xf>
    <xf numFmtId="0" fontId="6" fillId="0" borderId="21" xfId="0" applyFont="1" applyBorder="1" applyAlignment="1" applyProtection="1">
      <alignment horizontal="center" vertical="center" wrapText="1"/>
      <protection/>
    </xf>
    <xf numFmtId="0" fontId="6" fillId="34" borderId="0" xfId="0" applyFont="1" applyFill="1" applyBorder="1" applyAlignment="1" applyProtection="1">
      <alignment horizontal="center" vertical="center" wrapText="1"/>
      <protection/>
    </xf>
    <xf numFmtId="0" fontId="6" fillId="35" borderId="22" xfId="0" applyFont="1" applyFill="1" applyBorder="1" applyAlignment="1" applyProtection="1">
      <alignment horizontal="center" vertical="center" wrapText="1"/>
      <protection locked="0"/>
    </xf>
    <xf numFmtId="0" fontId="8" fillId="34" borderId="0" xfId="0" applyFont="1" applyFill="1" applyBorder="1" applyAlignment="1" applyProtection="1">
      <alignment horizontal="centerContinuous" vertical="center"/>
      <protection/>
    </xf>
    <xf numFmtId="0" fontId="6" fillId="0" borderId="0" xfId="0" applyFont="1" applyAlignment="1" applyProtection="1">
      <alignment vertical="center"/>
      <protection/>
    </xf>
    <xf numFmtId="49" fontId="6" fillId="35" borderId="23" xfId="0" applyNumberFormat="1" applyFont="1" applyFill="1" applyBorder="1" applyAlignment="1" applyProtection="1">
      <alignment horizontal="center" vertical="center"/>
      <protection locked="0"/>
    </xf>
    <xf numFmtId="49" fontId="6" fillId="35" borderId="24" xfId="0" applyNumberFormat="1" applyFont="1" applyFill="1" applyBorder="1" applyAlignment="1" applyProtection="1">
      <alignment horizontal="center" vertical="center"/>
      <protection locked="0"/>
    </xf>
    <xf numFmtId="0" fontId="6" fillId="34" borderId="0" xfId="0" applyFont="1" applyFill="1" applyBorder="1" applyAlignment="1" applyProtection="1">
      <alignment horizontal="center" vertical="center"/>
      <protection/>
    </xf>
    <xf numFmtId="0" fontId="3" fillId="0" borderId="25" xfId="0" applyFont="1" applyBorder="1" applyAlignment="1" applyProtection="1">
      <alignment horizontal="center" vertical="center" wrapText="1"/>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6" fillId="0" borderId="28" xfId="0" applyFont="1" applyBorder="1" applyAlignment="1" applyProtection="1">
      <alignment horizontal="center" vertical="center"/>
      <protection/>
    </xf>
    <xf numFmtId="0" fontId="8" fillId="0" borderId="29" xfId="0" applyFont="1" applyBorder="1" applyAlignment="1" applyProtection="1">
      <alignment vertical="center"/>
      <protection/>
    </xf>
    <xf numFmtId="0" fontId="16" fillId="36" borderId="30" xfId="0" applyFont="1" applyFill="1" applyBorder="1" applyAlignment="1" applyProtection="1">
      <alignment horizontal="center" vertical="center"/>
      <protection/>
    </xf>
    <xf numFmtId="0" fontId="16" fillId="34" borderId="0" xfId="0" applyFont="1" applyFill="1" applyBorder="1" applyAlignment="1" applyProtection="1">
      <alignment horizontal="center" vertical="center"/>
      <protection/>
    </xf>
    <xf numFmtId="0" fontId="16" fillId="36" borderId="31" xfId="0" applyFont="1" applyFill="1" applyBorder="1" applyAlignment="1" applyProtection="1">
      <alignment horizontal="center" vertical="center"/>
      <protection/>
    </xf>
    <xf numFmtId="0" fontId="16" fillId="36" borderId="32" xfId="0" applyFont="1" applyFill="1" applyBorder="1" applyAlignment="1" applyProtection="1">
      <alignment horizontal="center" vertical="center"/>
      <protection/>
    </xf>
    <xf numFmtId="0" fontId="16" fillId="36" borderId="33" xfId="0" applyFont="1" applyFill="1" applyBorder="1" applyAlignment="1" applyProtection="1">
      <alignment horizontal="center" vertical="center"/>
      <protection/>
    </xf>
    <xf numFmtId="0" fontId="16" fillId="36" borderId="34" xfId="0" applyFont="1" applyFill="1" applyBorder="1" applyAlignment="1" applyProtection="1">
      <alignment horizontal="center" vertical="center"/>
      <protection/>
    </xf>
    <xf numFmtId="0" fontId="16" fillId="36" borderId="35" xfId="0" applyFont="1" applyFill="1" applyBorder="1" applyAlignment="1" applyProtection="1">
      <alignment horizontal="center" vertical="center"/>
      <protection/>
    </xf>
    <xf numFmtId="0" fontId="16" fillId="36" borderId="36" xfId="0" applyFont="1" applyFill="1" applyBorder="1" applyAlignment="1" applyProtection="1">
      <alignment horizontal="center" vertical="center"/>
      <protection/>
    </xf>
    <xf numFmtId="0" fontId="4" fillId="0" borderId="0" xfId="0" applyFont="1" applyAlignment="1" applyProtection="1">
      <alignment vertical="center"/>
      <protection/>
    </xf>
    <xf numFmtId="0" fontId="16" fillId="35" borderId="37" xfId="0" applyFont="1" applyFill="1" applyBorder="1" applyAlignment="1" applyProtection="1">
      <alignment vertical="center"/>
      <protection locked="0"/>
    </xf>
    <xf numFmtId="178" fontId="16" fillId="33" borderId="38" xfId="0" applyNumberFormat="1" applyFont="1" applyFill="1" applyBorder="1" applyAlignment="1" applyProtection="1">
      <alignment vertical="center" shrinkToFit="1"/>
      <protection locked="0"/>
    </xf>
    <xf numFmtId="179" fontId="16" fillId="34" borderId="0" xfId="0" applyNumberFormat="1" applyFont="1" applyFill="1" applyBorder="1" applyAlignment="1" applyProtection="1">
      <alignment horizontal="right" vertical="center" shrinkToFit="1"/>
      <protection/>
    </xf>
    <xf numFmtId="178" fontId="16" fillId="35" borderId="39" xfId="0" applyNumberFormat="1" applyFont="1" applyFill="1" applyBorder="1" applyAlignment="1" applyProtection="1">
      <alignment vertical="center" shrinkToFit="1"/>
      <protection locked="0"/>
    </xf>
    <xf numFmtId="178" fontId="16" fillId="34" borderId="39" xfId="0" applyNumberFormat="1" applyFont="1" applyFill="1" applyBorder="1" applyAlignment="1" applyProtection="1">
      <alignment vertical="center" shrinkToFit="1"/>
      <protection/>
    </xf>
    <xf numFmtId="178" fontId="16" fillId="35" borderId="40" xfId="0" applyNumberFormat="1" applyFont="1" applyFill="1" applyBorder="1" applyAlignment="1" applyProtection="1">
      <alignment vertical="center" shrinkToFit="1"/>
      <protection locked="0"/>
    </xf>
    <xf numFmtId="178" fontId="16" fillId="35" borderId="41" xfId="0" applyNumberFormat="1" applyFont="1" applyFill="1" applyBorder="1" applyAlignment="1" applyProtection="1">
      <alignment vertical="center" shrinkToFit="1"/>
      <protection locked="0"/>
    </xf>
    <xf numFmtId="178" fontId="16" fillId="35" borderId="42" xfId="0" applyNumberFormat="1" applyFont="1" applyFill="1" applyBorder="1" applyAlignment="1" applyProtection="1">
      <alignment vertical="center" shrinkToFit="1"/>
      <protection locked="0"/>
    </xf>
    <xf numFmtId="178" fontId="16" fillId="35" borderId="43" xfId="0" applyNumberFormat="1" applyFont="1" applyFill="1" applyBorder="1" applyAlignment="1" applyProtection="1">
      <alignment vertical="center" shrinkToFit="1"/>
      <protection locked="0"/>
    </xf>
    <xf numFmtId="178" fontId="16" fillId="35" borderId="44" xfId="0" applyNumberFormat="1" applyFont="1" applyFill="1" applyBorder="1" applyAlignment="1" applyProtection="1">
      <alignment vertical="center" shrinkToFit="1"/>
      <protection locked="0"/>
    </xf>
    <xf numFmtId="178" fontId="16" fillId="35" borderId="45" xfId="0" applyNumberFormat="1" applyFont="1" applyFill="1" applyBorder="1" applyAlignment="1" applyProtection="1">
      <alignment vertical="center" shrinkToFit="1"/>
      <protection locked="0"/>
    </xf>
    <xf numFmtId="178" fontId="16" fillId="35" borderId="46" xfId="0" applyNumberFormat="1" applyFont="1" applyFill="1" applyBorder="1" applyAlignment="1" applyProtection="1">
      <alignment vertical="center" shrinkToFit="1"/>
      <protection locked="0"/>
    </xf>
    <xf numFmtId="0" fontId="16" fillId="35" borderId="47" xfId="0" applyFont="1" applyFill="1" applyBorder="1" applyAlignment="1" applyProtection="1">
      <alignment vertical="center"/>
      <protection locked="0"/>
    </xf>
    <xf numFmtId="178" fontId="16" fillId="33" borderId="48" xfId="0" applyNumberFormat="1" applyFont="1" applyFill="1" applyBorder="1" applyAlignment="1" applyProtection="1">
      <alignment vertical="center" shrinkToFit="1"/>
      <protection locked="0"/>
    </xf>
    <xf numFmtId="178" fontId="16" fillId="35" borderId="49" xfId="0" applyNumberFormat="1" applyFont="1" applyFill="1" applyBorder="1" applyAlignment="1" applyProtection="1">
      <alignment vertical="center" shrinkToFit="1"/>
      <protection locked="0"/>
    </xf>
    <xf numFmtId="178" fontId="16" fillId="35" borderId="50" xfId="0" applyNumberFormat="1" applyFont="1" applyFill="1" applyBorder="1" applyAlignment="1" applyProtection="1">
      <alignment vertical="center" shrinkToFit="1"/>
      <protection locked="0"/>
    </xf>
    <xf numFmtId="178" fontId="16" fillId="35" borderId="51" xfId="0" applyNumberFormat="1" applyFont="1" applyFill="1" applyBorder="1" applyAlignment="1" applyProtection="1">
      <alignment vertical="center" shrinkToFit="1"/>
      <protection locked="0"/>
    </xf>
    <xf numFmtId="0" fontId="7" fillId="34" borderId="52" xfId="0" applyFont="1" applyFill="1" applyBorder="1" applyAlignment="1" applyProtection="1">
      <alignment vertical="center"/>
      <protection/>
    </xf>
    <xf numFmtId="178" fontId="16" fillId="33" borderId="53" xfId="0" applyNumberFormat="1" applyFont="1" applyFill="1" applyBorder="1" applyAlignment="1" applyProtection="1">
      <alignment vertical="center" shrinkToFit="1"/>
      <protection locked="0"/>
    </xf>
    <xf numFmtId="179" fontId="16" fillId="36" borderId="54" xfId="0" applyNumberFormat="1" applyFont="1" applyFill="1" applyBorder="1" applyAlignment="1" applyProtection="1" quotePrefix="1">
      <alignment horizontal="center" vertical="center" shrinkToFit="1"/>
      <protection/>
    </xf>
    <xf numFmtId="179" fontId="16" fillId="34" borderId="0" xfId="0" applyNumberFormat="1" applyFont="1" applyFill="1" applyBorder="1" applyAlignment="1" applyProtection="1">
      <alignment horizontal="center" vertical="center" shrinkToFit="1"/>
      <protection/>
    </xf>
    <xf numFmtId="179" fontId="16" fillId="36" borderId="40" xfId="0" applyNumberFormat="1" applyFont="1" applyFill="1" applyBorder="1" applyAlignment="1" applyProtection="1">
      <alignment horizontal="center" vertical="center" shrinkToFit="1"/>
      <protection/>
    </xf>
    <xf numFmtId="179" fontId="16" fillId="36" borderId="55" xfId="0" applyNumberFormat="1" applyFont="1" applyFill="1" applyBorder="1" applyAlignment="1" applyProtection="1">
      <alignment horizontal="center" vertical="center" shrinkToFit="1"/>
      <protection/>
    </xf>
    <xf numFmtId="179" fontId="16" fillId="36" borderId="56" xfId="0" applyNumberFormat="1" applyFont="1" applyFill="1" applyBorder="1" applyAlignment="1" applyProtection="1">
      <alignment horizontal="center" vertical="center" shrinkToFit="1"/>
      <protection/>
    </xf>
    <xf numFmtId="179" fontId="16" fillId="36" borderId="41" xfId="0" applyNumberFormat="1" applyFont="1" applyFill="1" applyBorder="1" applyAlignment="1" applyProtection="1">
      <alignment horizontal="center" vertical="center" shrinkToFit="1"/>
      <protection/>
    </xf>
    <xf numFmtId="179" fontId="16" fillId="36" borderId="42" xfId="0" applyNumberFormat="1" applyFont="1" applyFill="1" applyBorder="1" applyAlignment="1" applyProtection="1">
      <alignment horizontal="center" vertical="center" shrinkToFit="1"/>
      <protection/>
    </xf>
    <xf numFmtId="0" fontId="18" fillId="34" borderId="57" xfId="0" applyFont="1" applyFill="1" applyBorder="1" applyAlignment="1" applyProtection="1">
      <alignment vertical="center"/>
      <protection/>
    </xf>
    <xf numFmtId="178" fontId="16" fillId="33" borderId="58" xfId="0" applyNumberFormat="1" applyFont="1" applyFill="1" applyBorder="1" applyAlignment="1" applyProtection="1">
      <alignment vertical="center" shrinkToFit="1"/>
      <protection locked="0"/>
    </xf>
    <xf numFmtId="179" fontId="16" fillId="36" borderId="39" xfId="0" applyNumberFormat="1" applyFont="1" applyFill="1" applyBorder="1" applyAlignment="1" applyProtection="1" quotePrefix="1">
      <alignment horizontal="center" vertical="center" shrinkToFit="1"/>
      <protection/>
    </xf>
    <xf numFmtId="179" fontId="16" fillId="36" borderId="59" xfId="0" applyNumberFormat="1" applyFont="1" applyFill="1" applyBorder="1" applyAlignment="1" applyProtection="1">
      <alignment horizontal="center" vertical="center" shrinkToFit="1"/>
      <protection/>
    </xf>
    <xf numFmtId="179" fontId="16" fillId="36" borderId="60" xfId="0" applyNumberFormat="1" applyFont="1" applyFill="1" applyBorder="1" applyAlignment="1" applyProtection="1">
      <alignment horizontal="center" vertical="center" shrinkToFit="1"/>
      <protection/>
    </xf>
    <xf numFmtId="179" fontId="16" fillId="36" borderId="61" xfId="0" applyNumberFormat="1" applyFont="1" applyFill="1" applyBorder="1" applyAlignment="1" applyProtection="1">
      <alignment horizontal="center" vertical="center" shrinkToFit="1"/>
      <protection/>
    </xf>
    <xf numFmtId="179" fontId="16" fillId="36" borderId="46" xfId="0" applyNumberFormat="1" applyFont="1" applyFill="1" applyBorder="1" applyAlignment="1" applyProtection="1">
      <alignment horizontal="center" vertical="center" shrinkToFit="1"/>
      <protection/>
    </xf>
    <xf numFmtId="179" fontId="16" fillId="36" borderId="62" xfId="0" applyNumberFormat="1" applyFont="1" applyFill="1" applyBorder="1" applyAlignment="1" applyProtection="1">
      <alignment horizontal="center" vertical="center" shrinkToFit="1"/>
      <protection/>
    </xf>
    <xf numFmtId="0" fontId="0" fillId="34" borderId="63" xfId="0" applyFill="1" applyBorder="1" applyAlignment="1" applyProtection="1">
      <alignment vertical="center"/>
      <protection/>
    </xf>
    <xf numFmtId="178" fontId="16" fillId="34" borderId="64" xfId="0" applyNumberFormat="1" applyFont="1" applyFill="1" applyBorder="1" applyAlignment="1" applyProtection="1">
      <alignment vertical="center" shrinkToFit="1"/>
      <protection/>
    </xf>
    <xf numFmtId="179" fontId="16" fillId="36" borderId="65" xfId="0" applyNumberFormat="1" applyFont="1" applyFill="1" applyBorder="1" applyAlignment="1" applyProtection="1">
      <alignment horizontal="center" vertical="center" shrinkToFit="1"/>
      <protection/>
    </xf>
    <xf numFmtId="0" fontId="8" fillId="34" borderId="66" xfId="0" applyFont="1" applyFill="1" applyBorder="1" applyAlignment="1" applyProtection="1">
      <alignment vertical="center"/>
      <protection/>
    </xf>
    <xf numFmtId="178" fontId="4" fillId="0" borderId="67" xfId="0" applyNumberFormat="1" applyFont="1" applyBorder="1" applyAlignment="1" applyProtection="1">
      <alignment vertical="center" shrinkToFit="1"/>
      <protection/>
    </xf>
    <xf numFmtId="179" fontId="8" fillId="34" borderId="0" xfId="0" applyNumberFormat="1" applyFont="1" applyFill="1" applyBorder="1" applyAlignment="1" applyProtection="1">
      <alignment horizontal="right" vertical="center" shrinkToFit="1"/>
      <protection/>
    </xf>
    <xf numFmtId="178" fontId="8" fillId="0" borderId="68" xfId="0" applyNumberFormat="1" applyFont="1" applyBorder="1" applyAlignment="1" applyProtection="1">
      <alignment vertical="center" shrinkToFit="1"/>
      <protection/>
    </xf>
    <xf numFmtId="178" fontId="8" fillId="34" borderId="69" xfId="0" applyNumberFormat="1" applyFont="1" applyFill="1" applyBorder="1" applyAlignment="1" applyProtection="1">
      <alignment vertical="center" shrinkToFit="1"/>
      <protection/>
    </xf>
    <xf numFmtId="178" fontId="8" fillId="0" borderId="70" xfId="0" applyNumberFormat="1" applyFont="1" applyBorder="1" applyAlignment="1" applyProtection="1">
      <alignment vertical="center" shrinkToFit="1"/>
      <protection/>
    </xf>
    <xf numFmtId="178" fontId="8" fillId="0" borderId="71" xfId="0" applyNumberFormat="1" applyFont="1" applyBorder="1" applyAlignment="1" applyProtection="1">
      <alignment vertical="center" shrinkToFit="1"/>
      <protection/>
    </xf>
    <xf numFmtId="178" fontId="8" fillId="0" borderId="72" xfId="0" applyNumberFormat="1" applyFont="1" applyBorder="1" applyAlignment="1" applyProtection="1">
      <alignment vertical="center" shrinkToFit="1"/>
      <protection/>
    </xf>
    <xf numFmtId="0" fontId="3" fillId="0" borderId="0" xfId="0" applyFont="1" applyAlignment="1" applyProtection="1">
      <alignment vertical="center"/>
      <protection/>
    </xf>
    <xf numFmtId="0" fontId="3" fillId="34" borderId="0" xfId="0" applyFont="1" applyFill="1" applyBorder="1" applyAlignment="1" applyProtection="1">
      <alignment vertical="center"/>
      <protection/>
    </xf>
    <xf numFmtId="179" fontId="6" fillId="0" borderId="73" xfId="0" applyNumberFormat="1" applyFont="1" applyBorder="1" applyAlignment="1" applyProtection="1">
      <alignment horizontal="right" vertical="center" shrinkToFit="1"/>
      <protection/>
    </xf>
    <xf numFmtId="179" fontId="6" fillId="34" borderId="0" xfId="0" applyNumberFormat="1" applyFont="1" applyFill="1" applyBorder="1" applyAlignment="1" applyProtection="1">
      <alignment horizontal="right" vertical="center" shrinkToFit="1"/>
      <protection/>
    </xf>
    <xf numFmtId="179" fontId="6" fillId="0" borderId="0" xfId="0" applyNumberFormat="1" applyFont="1" applyBorder="1" applyAlignment="1" applyProtection="1">
      <alignment horizontal="right" vertical="center" shrinkToFit="1"/>
      <protection/>
    </xf>
    <xf numFmtId="0" fontId="6" fillId="34" borderId="0" xfId="0" applyFont="1" applyFill="1" applyBorder="1" applyAlignment="1" applyProtection="1">
      <alignment horizontal="right" vertical="center" shrinkToFit="1"/>
      <protection/>
    </xf>
    <xf numFmtId="0" fontId="8" fillId="34" borderId="0" xfId="0" applyFont="1" applyFill="1" applyBorder="1" applyAlignment="1" applyProtection="1">
      <alignment vertical="center"/>
      <protection/>
    </xf>
    <xf numFmtId="179" fontId="6" fillId="34" borderId="19" xfId="0" applyNumberFormat="1" applyFont="1" applyFill="1" applyBorder="1" applyAlignment="1" applyProtection="1">
      <alignment horizontal="right" vertical="center" shrinkToFit="1"/>
      <protection/>
    </xf>
    <xf numFmtId="0" fontId="16" fillId="35" borderId="74" xfId="0" applyFont="1" applyFill="1" applyBorder="1" applyAlignment="1" applyProtection="1">
      <alignment vertical="center"/>
      <protection locked="0"/>
    </xf>
    <xf numFmtId="180" fontId="16" fillId="33" borderId="75" xfId="0" applyNumberFormat="1" applyFont="1" applyFill="1" applyBorder="1" applyAlignment="1" applyProtection="1">
      <alignment vertical="center" shrinkToFit="1"/>
      <protection locked="0"/>
    </xf>
    <xf numFmtId="181" fontId="16" fillId="34" borderId="0" xfId="0" applyNumberFormat="1" applyFont="1" applyFill="1" applyBorder="1" applyAlignment="1" applyProtection="1">
      <alignment horizontal="right" vertical="center" shrinkToFit="1"/>
      <protection/>
    </xf>
    <xf numFmtId="180" fontId="16" fillId="35" borderId="54" xfId="0" applyNumberFormat="1" applyFont="1" applyFill="1" applyBorder="1" applyAlignment="1" applyProtection="1">
      <alignment vertical="center" shrinkToFit="1"/>
      <protection locked="0"/>
    </xf>
    <xf numFmtId="182" fontId="16" fillId="34" borderId="54" xfId="0" applyNumberFormat="1" applyFont="1" applyFill="1" applyBorder="1" applyAlignment="1" applyProtection="1">
      <alignment vertical="center" shrinkToFit="1"/>
      <protection/>
    </xf>
    <xf numFmtId="180" fontId="16" fillId="35" borderId="40" xfId="0" applyNumberFormat="1" applyFont="1" applyFill="1" applyBorder="1" applyAlignment="1" applyProtection="1">
      <alignment vertical="center" shrinkToFit="1"/>
      <protection locked="0"/>
    </xf>
    <xf numFmtId="180" fontId="16" fillId="35" borderId="41" xfId="0" applyNumberFormat="1" applyFont="1" applyFill="1" applyBorder="1" applyAlignment="1" applyProtection="1">
      <alignment vertical="center" shrinkToFit="1"/>
      <protection locked="0"/>
    </xf>
    <xf numFmtId="180" fontId="16" fillId="35" borderId="42" xfId="0" applyNumberFormat="1" applyFont="1" applyFill="1" applyBorder="1" applyAlignment="1" applyProtection="1">
      <alignment vertical="center" shrinkToFit="1"/>
      <protection locked="0"/>
    </xf>
    <xf numFmtId="180" fontId="16" fillId="33" borderId="38" xfId="0" applyNumberFormat="1" applyFont="1" applyFill="1" applyBorder="1" applyAlignment="1" applyProtection="1">
      <alignment vertical="center" shrinkToFit="1"/>
      <protection locked="0"/>
    </xf>
    <xf numFmtId="180" fontId="16" fillId="35" borderId="76" xfId="0" applyNumberFormat="1" applyFont="1" applyFill="1" applyBorder="1" applyAlignment="1" applyProtection="1">
      <alignment vertical="center" shrinkToFit="1"/>
      <protection locked="0"/>
    </xf>
    <xf numFmtId="182" fontId="16" fillId="34" borderId="76" xfId="0" applyNumberFormat="1" applyFont="1" applyFill="1" applyBorder="1" applyAlignment="1" applyProtection="1">
      <alignment vertical="center" shrinkToFit="1"/>
      <protection/>
    </xf>
    <xf numFmtId="180" fontId="16" fillId="35" borderId="43" xfId="0" applyNumberFormat="1" applyFont="1" applyFill="1" applyBorder="1" applyAlignment="1" applyProtection="1">
      <alignment vertical="center" shrinkToFit="1"/>
      <protection locked="0"/>
    </xf>
    <xf numFmtId="180" fontId="16" fillId="35" borderId="46" xfId="0" applyNumberFormat="1" applyFont="1" applyFill="1" applyBorder="1" applyAlignment="1" applyProtection="1">
      <alignment vertical="center" shrinkToFit="1"/>
      <protection locked="0"/>
    </xf>
    <xf numFmtId="180" fontId="16" fillId="35" borderId="45" xfId="0" applyNumberFormat="1" applyFont="1" applyFill="1" applyBorder="1" applyAlignment="1" applyProtection="1">
      <alignment vertical="center" shrinkToFit="1"/>
      <protection locked="0"/>
    </xf>
    <xf numFmtId="180" fontId="16" fillId="33" borderId="48" xfId="0" applyNumberFormat="1" applyFont="1" applyFill="1" applyBorder="1" applyAlignment="1" applyProtection="1">
      <alignment vertical="center" shrinkToFit="1"/>
      <protection locked="0"/>
    </xf>
    <xf numFmtId="180" fontId="16" fillId="35" borderId="77" xfId="0" applyNumberFormat="1" applyFont="1" applyFill="1" applyBorder="1" applyAlignment="1" applyProtection="1">
      <alignment vertical="center" shrinkToFit="1"/>
      <protection locked="0"/>
    </xf>
    <xf numFmtId="182" fontId="16" fillId="34" borderId="77" xfId="0" applyNumberFormat="1" applyFont="1" applyFill="1" applyBorder="1" applyAlignment="1" applyProtection="1">
      <alignment vertical="center" shrinkToFit="1"/>
      <protection/>
    </xf>
    <xf numFmtId="180" fontId="16" fillId="35" borderId="78" xfId="0" applyNumberFormat="1" applyFont="1" applyFill="1" applyBorder="1" applyAlignment="1" applyProtection="1">
      <alignment vertical="center" shrinkToFit="1"/>
      <protection locked="0"/>
    </xf>
    <xf numFmtId="180" fontId="16" fillId="35" borderId="79" xfId="0" applyNumberFormat="1" applyFont="1" applyFill="1" applyBorder="1" applyAlignment="1" applyProtection="1">
      <alignment vertical="center" shrinkToFit="1"/>
      <protection locked="0"/>
    </xf>
    <xf numFmtId="180" fontId="16" fillId="35" borderId="51" xfId="0" applyNumberFormat="1" applyFont="1" applyFill="1" applyBorder="1" applyAlignment="1" applyProtection="1">
      <alignment vertical="center" shrinkToFit="1"/>
      <protection locked="0"/>
    </xf>
    <xf numFmtId="0" fontId="16" fillId="34" borderId="74" xfId="0" applyFont="1" applyFill="1" applyBorder="1" applyAlignment="1" applyProtection="1">
      <alignment vertical="center"/>
      <protection/>
    </xf>
    <xf numFmtId="179" fontId="16" fillId="36" borderId="54" xfId="0" applyNumberFormat="1" applyFont="1" applyFill="1" applyBorder="1" applyAlignment="1" applyProtection="1">
      <alignment horizontal="center" vertical="center" shrinkToFit="1"/>
      <protection/>
    </xf>
    <xf numFmtId="0" fontId="16" fillId="34" borderId="80" xfId="0" applyFont="1" applyFill="1" applyBorder="1" applyAlignment="1" applyProtection="1">
      <alignment vertical="center" wrapText="1"/>
      <protection/>
    </xf>
    <xf numFmtId="178" fontId="16" fillId="33" borderId="81" xfId="0" applyNumberFormat="1" applyFont="1" applyFill="1" applyBorder="1" applyAlignment="1" applyProtection="1">
      <alignment horizontal="right" vertical="center" shrinkToFit="1"/>
      <protection locked="0"/>
    </xf>
    <xf numFmtId="179" fontId="16" fillId="36" borderId="76" xfId="0" applyNumberFormat="1" applyFont="1" applyFill="1" applyBorder="1" applyAlignment="1" applyProtection="1">
      <alignment horizontal="center" vertical="center" shrinkToFit="1"/>
      <protection/>
    </xf>
    <xf numFmtId="179" fontId="16" fillId="36" borderId="43" xfId="0" applyNumberFormat="1" applyFont="1" applyFill="1" applyBorder="1" applyAlignment="1" applyProtection="1">
      <alignment horizontal="center" vertical="center" shrinkToFit="1"/>
      <protection/>
    </xf>
    <xf numFmtId="179" fontId="16" fillId="36" borderId="45" xfId="0" applyNumberFormat="1" applyFont="1" applyFill="1" applyBorder="1" applyAlignment="1" applyProtection="1">
      <alignment horizontal="center" vertical="center" shrinkToFit="1"/>
      <protection/>
    </xf>
    <xf numFmtId="0" fontId="6" fillId="34" borderId="82" xfId="0" applyFont="1" applyFill="1" applyBorder="1" applyAlignment="1" applyProtection="1">
      <alignment vertical="center"/>
      <protection/>
    </xf>
    <xf numFmtId="182" fontId="16" fillId="34" borderId="83" xfId="0" applyNumberFormat="1" applyFont="1" applyFill="1" applyBorder="1" applyAlignment="1" applyProtection="1">
      <alignment vertical="center" shrinkToFit="1"/>
      <protection/>
    </xf>
    <xf numFmtId="0" fontId="6" fillId="34" borderId="57" xfId="0" applyFont="1" applyFill="1" applyBorder="1" applyAlignment="1" applyProtection="1">
      <alignment vertical="center"/>
      <protection/>
    </xf>
    <xf numFmtId="179" fontId="16" fillId="36" borderId="69" xfId="0" applyNumberFormat="1" applyFont="1" applyFill="1" applyBorder="1" applyAlignment="1" applyProtection="1">
      <alignment horizontal="center" vertical="center" shrinkToFit="1"/>
      <protection/>
    </xf>
    <xf numFmtId="179" fontId="16" fillId="36" borderId="49" xfId="0" applyNumberFormat="1" applyFont="1" applyFill="1" applyBorder="1" applyAlignment="1" applyProtection="1">
      <alignment horizontal="center" vertical="center" shrinkToFit="1"/>
      <protection/>
    </xf>
    <xf numFmtId="179" fontId="16" fillId="36" borderId="50" xfId="0" applyNumberFormat="1" applyFont="1" applyFill="1" applyBorder="1" applyAlignment="1" applyProtection="1">
      <alignment horizontal="center" vertical="center" shrinkToFit="1"/>
      <protection/>
    </xf>
    <xf numFmtId="179" fontId="16" fillId="36" borderId="51" xfId="0" applyNumberFormat="1" applyFont="1" applyFill="1" applyBorder="1" applyAlignment="1" applyProtection="1">
      <alignment horizontal="center" vertical="center" shrinkToFit="1"/>
      <protection/>
    </xf>
    <xf numFmtId="0" fontId="8" fillId="34" borderId="84" xfId="0" applyFont="1" applyFill="1" applyBorder="1" applyAlignment="1" applyProtection="1">
      <alignment vertical="center"/>
      <protection/>
    </xf>
    <xf numFmtId="180" fontId="8" fillId="34" borderId="85" xfId="0" applyNumberFormat="1" applyFont="1" applyFill="1" applyBorder="1" applyAlignment="1" applyProtection="1">
      <alignment vertical="center" shrinkToFit="1"/>
      <protection/>
    </xf>
    <xf numFmtId="181" fontId="8" fillId="34" borderId="0" xfId="0" applyNumberFormat="1" applyFont="1" applyFill="1" applyBorder="1" applyAlignment="1" applyProtection="1">
      <alignment horizontal="right" vertical="center" shrinkToFit="1"/>
      <protection/>
    </xf>
    <xf numFmtId="180" fontId="8" fillId="0" borderId="86" xfId="0" applyNumberFormat="1" applyFont="1" applyBorder="1" applyAlignment="1" applyProtection="1">
      <alignment vertical="center" shrinkToFit="1"/>
      <protection/>
    </xf>
    <xf numFmtId="180" fontId="8" fillId="34" borderId="86" xfId="0" applyNumberFormat="1" applyFont="1" applyFill="1" applyBorder="1" applyAlignment="1" applyProtection="1">
      <alignment vertical="center" shrinkToFit="1"/>
      <protection/>
    </xf>
    <xf numFmtId="180" fontId="8" fillId="0" borderId="87" xfId="0" applyNumberFormat="1" applyFont="1" applyBorder="1" applyAlignment="1" applyProtection="1">
      <alignment vertical="center" shrinkToFit="1"/>
      <protection/>
    </xf>
    <xf numFmtId="180" fontId="8" fillId="0" borderId="88" xfId="0" applyNumberFormat="1" applyFont="1" applyBorder="1" applyAlignment="1" applyProtection="1">
      <alignment vertical="center" shrinkToFit="1"/>
      <protection/>
    </xf>
    <xf numFmtId="180" fontId="8" fillId="0" borderId="89" xfId="0" applyNumberFormat="1" applyFont="1" applyBorder="1" applyAlignment="1" applyProtection="1">
      <alignment vertical="center" shrinkToFit="1"/>
      <protection/>
    </xf>
    <xf numFmtId="0" fontId="21" fillId="0" borderId="0" xfId="0" applyFont="1" applyBorder="1" applyAlignment="1" applyProtection="1">
      <alignment vertical="center"/>
      <protection/>
    </xf>
    <xf numFmtId="0" fontId="21" fillId="34" borderId="0" xfId="0" applyFont="1" applyFill="1" applyBorder="1" applyAlignment="1" applyProtection="1">
      <alignment vertical="center"/>
      <protection/>
    </xf>
    <xf numFmtId="183" fontId="21" fillId="0" borderId="0" xfId="0" applyNumberFormat="1" applyFont="1" applyBorder="1" applyAlignment="1" applyProtection="1">
      <alignment vertical="center"/>
      <protection/>
    </xf>
    <xf numFmtId="183" fontId="21" fillId="34" borderId="0" xfId="0" applyNumberFormat="1" applyFont="1" applyFill="1" applyBorder="1" applyAlignment="1" applyProtection="1">
      <alignment vertical="center"/>
      <protection/>
    </xf>
    <xf numFmtId="0" fontId="8" fillId="0" borderId="0" xfId="0" applyFont="1" applyBorder="1" applyAlignment="1" applyProtection="1">
      <alignment vertical="center"/>
      <protection/>
    </xf>
    <xf numFmtId="0" fontId="21" fillId="34" borderId="90" xfId="0" applyFont="1" applyFill="1" applyBorder="1" applyAlignment="1" applyProtection="1">
      <alignment horizontal="left" vertical="center" wrapText="1"/>
      <protection/>
    </xf>
    <xf numFmtId="184" fontId="8" fillId="34" borderId="85" xfId="0" applyNumberFormat="1" applyFont="1" applyFill="1" applyBorder="1" applyAlignment="1" applyProtection="1">
      <alignment horizontal="right" vertical="center" wrapText="1"/>
      <protection/>
    </xf>
    <xf numFmtId="183" fontId="8" fillId="34" borderId="0" xfId="0" applyNumberFormat="1" applyFont="1" applyFill="1" applyBorder="1" applyAlignment="1" applyProtection="1">
      <alignment vertical="center"/>
      <protection/>
    </xf>
    <xf numFmtId="184" fontId="8" fillId="0" borderId="32" xfId="0" applyNumberFormat="1" applyFont="1" applyBorder="1" applyAlignment="1" applyProtection="1">
      <alignment vertical="center" shrinkToFit="1"/>
      <protection/>
    </xf>
    <xf numFmtId="183" fontId="8" fillId="34" borderId="0" xfId="0" applyNumberFormat="1" applyFont="1" applyFill="1" applyBorder="1" applyAlignment="1" applyProtection="1">
      <alignment horizontal="right" vertical="center" shrinkToFit="1"/>
      <protection/>
    </xf>
    <xf numFmtId="184" fontId="8" fillId="34" borderId="32" xfId="0" applyNumberFormat="1" applyFont="1" applyFill="1" applyBorder="1" applyAlignment="1" applyProtection="1">
      <alignment vertical="center" shrinkToFit="1"/>
      <protection/>
    </xf>
    <xf numFmtId="184" fontId="8" fillId="0" borderId="33" xfId="0" applyNumberFormat="1" applyFont="1" applyBorder="1" applyAlignment="1" applyProtection="1">
      <alignment vertical="center" shrinkToFit="1"/>
      <protection/>
    </xf>
    <xf numFmtId="184" fontId="8" fillId="0" borderId="91" xfId="0" applyNumberFormat="1" applyFont="1" applyBorder="1" applyAlignment="1" applyProtection="1">
      <alignment vertical="center" shrinkToFit="1"/>
      <protection/>
    </xf>
    <xf numFmtId="184" fontId="8" fillId="0" borderId="36" xfId="0" applyNumberFormat="1" applyFont="1" applyBorder="1" applyAlignment="1" applyProtection="1">
      <alignment vertical="center" shrinkToFit="1"/>
      <protection/>
    </xf>
    <xf numFmtId="0" fontId="21" fillId="34" borderId="0" xfId="0" applyFont="1" applyFill="1" applyBorder="1" applyAlignment="1" applyProtection="1">
      <alignment horizontal="center" vertical="center"/>
      <protection/>
    </xf>
    <xf numFmtId="0" fontId="8" fillId="0" borderId="0" xfId="0" applyFont="1" applyBorder="1" applyAlignment="1" applyProtection="1">
      <alignment horizontal="left" vertical="center"/>
      <protection/>
    </xf>
    <xf numFmtId="0" fontId="8" fillId="0" borderId="0" xfId="0" applyFont="1" applyBorder="1" applyAlignment="1" applyProtection="1">
      <alignment horizontal="center" vertical="center"/>
      <protection/>
    </xf>
    <xf numFmtId="178" fontId="16" fillId="33" borderId="75" xfId="0" applyNumberFormat="1" applyFont="1" applyFill="1" applyBorder="1" applyAlignment="1" applyProtection="1">
      <alignment vertical="center" shrinkToFit="1"/>
      <protection locked="0"/>
    </xf>
    <xf numFmtId="179" fontId="0" fillId="34" borderId="0" xfId="0" applyNumberFormat="1" applyFill="1" applyBorder="1" applyAlignment="1" applyProtection="1">
      <alignment horizontal="right" vertical="center" shrinkToFit="1"/>
      <protection/>
    </xf>
    <xf numFmtId="178" fontId="16" fillId="35" borderId="54" xfId="0" applyNumberFormat="1" applyFont="1" applyFill="1" applyBorder="1" applyAlignment="1" applyProtection="1">
      <alignment vertical="center" shrinkToFit="1"/>
      <protection locked="0"/>
    </xf>
    <xf numFmtId="179" fontId="16" fillId="34" borderId="0" xfId="0" applyNumberFormat="1" applyFont="1" applyFill="1" applyBorder="1" applyAlignment="1" applyProtection="1">
      <alignment vertical="center"/>
      <protection/>
    </xf>
    <xf numFmtId="178" fontId="16" fillId="34" borderId="54" xfId="0" applyNumberFormat="1" applyFont="1" applyFill="1" applyBorder="1" applyAlignment="1" applyProtection="1">
      <alignment vertical="center" shrinkToFit="1"/>
      <protection/>
    </xf>
    <xf numFmtId="178" fontId="16" fillId="35" borderId="76" xfId="0" applyNumberFormat="1" applyFont="1" applyFill="1" applyBorder="1" applyAlignment="1" applyProtection="1">
      <alignment vertical="center" shrinkToFit="1"/>
      <protection locked="0"/>
    </xf>
    <xf numFmtId="178" fontId="16" fillId="34" borderId="76" xfId="0" applyNumberFormat="1" applyFont="1" applyFill="1" applyBorder="1" applyAlignment="1" applyProtection="1">
      <alignment vertical="center" shrinkToFit="1"/>
      <protection/>
    </xf>
    <xf numFmtId="178" fontId="16" fillId="34" borderId="92" xfId="0" applyNumberFormat="1" applyFont="1" applyFill="1" applyBorder="1" applyAlignment="1" applyProtection="1">
      <alignment vertical="center" shrinkToFit="1"/>
      <protection/>
    </xf>
    <xf numFmtId="178" fontId="16" fillId="35" borderId="93" xfId="0" applyNumberFormat="1" applyFont="1" applyFill="1" applyBorder="1" applyAlignment="1" applyProtection="1">
      <alignment vertical="center" shrinkToFit="1"/>
      <protection locked="0"/>
    </xf>
    <xf numFmtId="178" fontId="16" fillId="35" borderId="65" xfId="0" applyNumberFormat="1" applyFont="1" applyFill="1" applyBorder="1" applyAlignment="1" applyProtection="1">
      <alignment vertical="center" shrinkToFit="1"/>
      <protection locked="0"/>
    </xf>
    <xf numFmtId="178" fontId="16" fillId="35" borderId="94" xfId="0" applyNumberFormat="1" applyFont="1" applyFill="1" applyBorder="1" applyAlignment="1" applyProtection="1">
      <alignment vertical="center" shrinkToFit="1"/>
      <protection locked="0"/>
    </xf>
    <xf numFmtId="0" fontId="3" fillId="34" borderId="66" xfId="0" applyFont="1" applyFill="1" applyBorder="1" applyAlignment="1" applyProtection="1">
      <alignment vertical="center"/>
      <protection/>
    </xf>
    <xf numFmtId="178" fontId="6" fillId="0" borderId="67" xfId="0" applyNumberFormat="1" applyFont="1" applyBorder="1" applyAlignment="1" applyProtection="1">
      <alignment vertical="center" shrinkToFit="1"/>
      <protection/>
    </xf>
    <xf numFmtId="178" fontId="6" fillId="0" borderId="68" xfId="0" applyNumberFormat="1" applyFont="1" applyBorder="1" applyAlignment="1" applyProtection="1">
      <alignment vertical="center" shrinkToFit="1"/>
      <protection/>
    </xf>
    <xf numFmtId="179" fontId="6" fillId="34" borderId="0" xfId="0" applyNumberFormat="1" applyFont="1" applyFill="1" applyBorder="1" applyAlignment="1" applyProtection="1">
      <alignment vertical="center"/>
      <protection/>
    </xf>
    <xf numFmtId="178" fontId="6" fillId="34" borderId="68" xfId="0" applyNumberFormat="1" applyFont="1" applyFill="1" applyBorder="1" applyAlignment="1" applyProtection="1">
      <alignment vertical="center" shrinkToFit="1"/>
      <protection/>
    </xf>
    <xf numFmtId="178" fontId="6" fillId="0" borderId="70" xfId="0" applyNumberFormat="1" applyFont="1" applyBorder="1" applyAlignment="1" applyProtection="1">
      <alignment vertical="center" shrinkToFit="1"/>
      <protection/>
    </xf>
    <xf numFmtId="178" fontId="6" fillId="0" borderId="71" xfId="0" applyNumberFormat="1" applyFont="1" applyBorder="1" applyAlignment="1" applyProtection="1">
      <alignment vertical="center" shrinkToFit="1"/>
      <protection/>
    </xf>
    <xf numFmtId="178" fontId="6" fillId="0" borderId="95" xfId="0" applyNumberFormat="1" applyFont="1" applyBorder="1" applyAlignment="1" applyProtection="1">
      <alignment vertical="center" shrinkToFit="1"/>
      <protection/>
    </xf>
    <xf numFmtId="178" fontId="6" fillId="0" borderId="72"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0" fontId="3" fillId="34" borderId="0" xfId="0" applyFont="1" applyFill="1" applyBorder="1" applyAlignment="1" applyProtection="1">
      <alignment vertical="center"/>
      <protection/>
    </xf>
    <xf numFmtId="179" fontId="6" fillId="0" borderId="0" xfId="0" applyNumberFormat="1" applyFont="1" applyBorder="1" applyAlignment="1" applyProtection="1">
      <alignment vertical="center"/>
      <protection/>
    </xf>
    <xf numFmtId="0" fontId="6" fillId="34" borderId="0" xfId="0" applyFont="1" applyFill="1" applyBorder="1" applyAlignment="1" applyProtection="1">
      <alignment vertical="center"/>
      <protection/>
    </xf>
    <xf numFmtId="0" fontId="16" fillId="35" borderId="96" xfId="0" applyFont="1" applyFill="1" applyBorder="1" applyAlignment="1" applyProtection="1">
      <alignment vertical="center"/>
      <protection locked="0"/>
    </xf>
    <xf numFmtId="180" fontId="16" fillId="33" borderId="97" xfId="0" applyNumberFormat="1" applyFont="1" applyFill="1" applyBorder="1" applyAlignment="1" applyProtection="1">
      <alignment vertical="center" shrinkToFit="1"/>
      <protection locked="0"/>
    </xf>
    <xf numFmtId="181" fontId="16" fillId="34" borderId="0" xfId="0" applyNumberFormat="1" applyFont="1" applyFill="1" applyBorder="1" applyAlignment="1" applyProtection="1">
      <alignment vertical="center"/>
      <protection/>
    </xf>
    <xf numFmtId="0" fontId="16" fillId="35" borderId="98" xfId="0" applyFont="1" applyFill="1" applyBorder="1" applyAlignment="1" applyProtection="1">
      <alignment vertical="center"/>
      <protection locked="0"/>
    </xf>
    <xf numFmtId="180" fontId="16" fillId="33" borderId="99" xfId="0" applyNumberFormat="1" applyFont="1" applyFill="1" applyBorder="1" applyAlignment="1" applyProtection="1">
      <alignment vertical="center" shrinkToFit="1"/>
      <protection locked="0"/>
    </xf>
    <xf numFmtId="180" fontId="16" fillId="35" borderId="39" xfId="0" applyNumberFormat="1" applyFont="1" applyFill="1" applyBorder="1" applyAlignment="1" applyProtection="1">
      <alignment vertical="center" shrinkToFit="1"/>
      <protection locked="0"/>
    </xf>
    <xf numFmtId="180" fontId="16" fillId="35" borderId="59" xfId="0" applyNumberFormat="1" applyFont="1" applyFill="1" applyBorder="1" applyAlignment="1" applyProtection="1">
      <alignment vertical="center" shrinkToFit="1"/>
      <protection locked="0"/>
    </xf>
    <xf numFmtId="180" fontId="16" fillId="35" borderId="100" xfId="0" applyNumberFormat="1" applyFont="1" applyFill="1" applyBorder="1" applyAlignment="1" applyProtection="1">
      <alignment vertical="center" shrinkToFit="1"/>
      <protection locked="0"/>
    </xf>
    <xf numFmtId="180" fontId="16" fillId="35" borderId="62" xfId="0" applyNumberFormat="1" applyFont="1" applyFill="1" applyBorder="1" applyAlignment="1" applyProtection="1">
      <alignment vertical="center" shrinkToFit="1"/>
      <protection locked="0"/>
    </xf>
    <xf numFmtId="0" fontId="16" fillId="35" borderId="82" xfId="0" applyFont="1" applyFill="1" applyBorder="1" applyAlignment="1" applyProtection="1">
      <alignment vertical="center"/>
      <protection locked="0"/>
    </xf>
    <xf numFmtId="180" fontId="16" fillId="33" borderId="83" xfId="0" applyNumberFormat="1" applyFont="1" applyFill="1" applyBorder="1" applyAlignment="1" applyProtection="1">
      <alignment vertical="center" shrinkToFit="1"/>
      <protection locked="0"/>
    </xf>
    <xf numFmtId="0" fontId="16" fillId="35" borderId="101" xfId="0" applyFont="1" applyFill="1" applyBorder="1" applyAlignment="1" applyProtection="1">
      <alignment vertical="center"/>
      <protection locked="0"/>
    </xf>
    <xf numFmtId="180" fontId="16" fillId="33" borderId="102" xfId="0" applyNumberFormat="1" applyFont="1" applyFill="1" applyBorder="1" applyAlignment="1" applyProtection="1">
      <alignment vertical="center" shrinkToFit="1"/>
      <protection locked="0"/>
    </xf>
    <xf numFmtId="180" fontId="16" fillId="35" borderId="92" xfId="0" applyNumberFormat="1" applyFont="1" applyFill="1" applyBorder="1" applyAlignment="1" applyProtection="1">
      <alignment vertical="center" shrinkToFit="1"/>
      <protection locked="0"/>
    </xf>
    <xf numFmtId="182" fontId="16" fillId="34" borderId="92" xfId="0" applyNumberFormat="1" applyFont="1" applyFill="1" applyBorder="1" applyAlignment="1" applyProtection="1">
      <alignment vertical="center" shrinkToFit="1"/>
      <protection/>
    </xf>
    <xf numFmtId="180" fontId="16" fillId="35" borderId="93" xfId="0" applyNumberFormat="1" applyFont="1" applyFill="1" applyBorder="1" applyAlignment="1" applyProtection="1">
      <alignment vertical="center" shrinkToFit="1"/>
      <protection locked="0"/>
    </xf>
    <xf numFmtId="180" fontId="16" fillId="35" borderId="65" xfId="0" applyNumberFormat="1" applyFont="1" applyFill="1" applyBorder="1" applyAlignment="1" applyProtection="1">
      <alignment vertical="center" shrinkToFit="1"/>
      <protection locked="0"/>
    </xf>
    <xf numFmtId="180" fontId="16" fillId="35" borderId="103" xfId="0" applyNumberFormat="1" applyFont="1" applyFill="1" applyBorder="1" applyAlignment="1" applyProtection="1">
      <alignment vertical="center" shrinkToFit="1"/>
      <protection locked="0"/>
    </xf>
    <xf numFmtId="180" fontId="6" fillId="34" borderId="104" xfId="0" applyNumberFormat="1" applyFont="1" applyFill="1" applyBorder="1" applyAlignment="1" applyProtection="1">
      <alignment vertical="center" shrinkToFit="1"/>
      <protection/>
    </xf>
    <xf numFmtId="181" fontId="6" fillId="34" borderId="0" xfId="0" applyNumberFormat="1" applyFont="1" applyFill="1" applyBorder="1" applyAlignment="1" applyProtection="1">
      <alignment vertical="center"/>
      <protection/>
    </xf>
    <xf numFmtId="180" fontId="6" fillId="0" borderId="68" xfId="0" applyNumberFormat="1" applyFont="1" applyBorder="1" applyAlignment="1" applyProtection="1">
      <alignment vertical="center" shrinkToFit="1"/>
      <protection/>
    </xf>
    <xf numFmtId="182" fontId="6" fillId="34" borderId="86" xfId="0" applyNumberFormat="1" applyFont="1" applyFill="1" applyBorder="1" applyAlignment="1" applyProtection="1">
      <alignment vertical="center" shrinkToFit="1"/>
      <protection/>
    </xf>
    <xf numFmtId="180" fontId="6" fillId="0" borderId="70" xfId="0" applyNumberFormat="1" applyFont="1" applyBorder="1" applyAlignment="1" applyProtection="1">
      <alignment vertical="center" shrinkToFit="1"/>
      <protection/>
    </xf>
    <xf numFmtId="180" fontId="6" fillId="0" borderId="71" xfId="0" applyNumberFormat="1" applyFont="1" applyBorder="1" applyAlignment="1" applyProtection="1">
      <alignment vertical="center" shrinkToFit="1"/>
      <protection/>
    </xf>
    <xf numFmtId="180" fontId="6" fillId="0" borderId="36" xfId="0" applyNumberFormat="1" applyFont="1" applyBorder="1" applyAlignment="1" applyProtection="1">
      <alignment vertical="center" shrinkToFit="1"/>
      <protection/>
    </xf>
    <xf numFmtId="181" fontId="6" fillId="0" borderId="0" xfId="0" applyNumberFormat="1" applyFont="1" applyBorder="1" applyAlignment="1" applyProtection="1">
      <alignment vertical="center"/>
      <protection/>
    </xf>
    <xf numFmtId="0" fontId="16" fillId="34" borderId="0" xfId="0" applyFont="1" applyFill="1" applyBorder="1" applyAlignment="1" applyProtection="1">
      <alignment vertical="center"/>
      <protection/>
    </xf>
    <xf numFmtId="0" fontId="16" fillId="34" borderId="37" xfId="0" applyFont="1" applyFill="1" applyBorder="1" applyAlignment="1" applyProtection="1">
      <alignment vertical="center"/>
      <protection/>
    </xf>
    <xf numFmtId="0" fontId="16" fillId="35" borderId="80" xfId="0" applyFont="1" applyFill="1" applyBorder="1" applyAlignment="1" applyProtection="1">
      <alignment vertical="center"/>
      <protection locked="0"/>
    </xf>
    <xf numFmtId="182" fontId="16" fillId="33" borderId="48" xfId="0" applyNumberFormat="1" applyFont="1" applyFill="1" applyBorder="1" applyAlignment="1" applyProtection="1">
      <alignment vertical="center" shrinkToFit="1"/>
      <protection locked="0"/>
    </xf>
    <xf numFmtId="178" fontId="16" fillId="35" borderId="25" xfId="0" applyNumberFormat="1" applyFont="1" applyFill="1" applyBorder="1" applyAlignment="1" applyProtection="1">
      <alignment vertical="center" shrinkToFit="1"/>
      <protection locked="0"/>
    </xf>
    <xf numFmtId="182" fontId="16" fillId="33" borderId="105" xfId="0" applyNumberFormat="1" applyFont="1" applyFill="1" applyBorder="1" applyAlignment="1" applyProtection="1">
      <alignment vertical="center" shrinkToFit="1"/>
      <protection locked="0"/>
    </xf>
    <xf numFmtId="178" fontId="16" fillId="35" borderId="92" xfId="0" applyNumberFormat="1" applyFont="1" applyFill="1" applyBorder="1" applyAlignment="1" applyProtection="1">
      <alignment vertical="center" shrinkToFit="1"/>
      <protection locked="0"/>
    </xf>
    <xf numFmtId="0" fontId="6" fillId="34" borderId="66" xfId="0" applyFont="1" applyFill="1" applyBorder="1" applyAlignment="1" applyProtection="1">
      <alignment vertical="center"/>
      <protection/>
    </xf>
    <xf numFmtId="178" fontId="6" fillId="34" borderId="104" xfId="0" applyNumberFormat="1" applyFont="1" applyFill="1" applyBorder="1" applyAlignment="1" applyProtection="1">
      <alignment vertical="center" shrinkToFit="1"/>
      <protection/>
    </xf>
    <xf numFmtId="178" fontId="6" fillId="34" borderId="86" xfId="0" applyNumberFormat="1" applyFont="1" applyFill="1" applyBorder="1" applyAlignment="1" applyProtection="1">
      <alignment vertical="center" shrinkToFit="1"/>
      <protection/>
    </xf>
    <xf numFmtId="179" fontId="6" fillId="34" borderId="25" xfId="0" applyNumberFormat="1" applyFont="1" applyFill="1" applyBorder="1" applyAlignment="1" applyProtection="1">
      <alignment horizontal="right" vertical="center" shrinkToFit="1"/>
      <protection/>
    </xf>
    <xf numFmtId="178" fontId="6" fillId="34" borderId="86" xfId="0" applyNumberFormat="1" applyFont="1" applyFill="1" applyBorder="1" applyAlignment="1" applyProtection="1">
      <alignment horizontal="right" vertical="center" shrinkToFit="1"/>
      <protection/>
    </xf>
    <xf numFmtId="178" fontId="6" fillId="34" borderId="70" xfId="0" applyNumberFormat="1" applyFont="1" applyFill="1" applyBorder="1" applyAlignment="1" applyProtection="1">
      <alignment vertical="center" shrinkToFit="1"/>
      <protection/>
    </xf>
    <xf numFmtId="178" fontId="6" fillId="34" borderId="106" xfId="0" applyNumberFormat="1" applyFont="1" applyFill="1" applyBorder="1" applyAlignment="1" applyProtection="1">
      <alignment vertical="center" shrinkToFit="1"/>
      <protection/>
    </xf>
    <xf numFmtId="178" fontId="6" fillId="34" borderId="89" xfId="0" applyNumberFormat="1" applyFont="1" applyFill="1" applyBorder="1" applyAlignment="1" applyProtection="1">
      <alignment vertical="center" shrinkToFit="1"/>
      <protection/>
    </xf>
    <xf numFmtId="0" fontId="3" fillId="0" borderId="0" xfId="0" applyFont="1" applyAlignment="1" applyProtection="1">
      <alignment/>
      <protection/>
    </xf>
    <xf numFmtId="0" fontId="24" fillId="34" borderId="0" xfId="0" applyFont="1" applyFill="1" applyBorder="1" applyAlignment="1" applyProtection="1">
      <alignment vertical="center"/>
      <protection/>
    </xf>
    <xf numFmtId="181" fontId="0" fillId="34" borderId="0" xfId="0" applyNumberFormat="1" applyFill="1" applyBorder="1" applyAlignment="1" applyProtection="1">
      <alignment vertical="center"/>
      <protection/>
    </xf>
    <xf numFmtId="0" fontId="8" fillId="35" borderId="90" xfId="0" applyFont="1" applyFill="1" applyBorder="1" applyAlignment="1" applyProtection="1">
      <alignment vertical="center"/>
      <protection locked="0"/>
    </xf>
    <xf numFmtId="181" fontId="8" fillId="35" borderId="107" xfId="0" applyNumberFormat="1" applyFont="1" applyFill="1" applyBorder="1" applyAlignment="1" applyProtection="1">
      <alignment vertical="center"/>
      <protection locked="0"/>
    </xf>
    <xf numFmtId="181" fontId="8" fillId="34" borderId="0" xfId="0" applyNumberFormat="1" applyFont="1" applyFill="1" applyBorder="1" applyAlignment="1" applyProtection="1">
      <alignment vertical="center"/>
      <protection/>
    </xf>
    <xf numFmtId="184" fontId="8" fillId="34" borderId="0" xfId="0" applyNumberFormat="1" applyFont="1" applyFill="1" applyBorder="1" applyAlignment="1" applyProtection="1">
      <alignment vertical="center" shrinkToFit="1"/>
      <protection/>
    </xf>
    <xf numFmtId="184" fontId="8" fillId="34" borderId="33" xfId="0" applyNumberFormat="1" applyFont="1" applyFill="1" applyBorder="1" applyAlignment="1" applyProtection="1">
      <alignment vertical="center" shrinkToFit="1"/>
      <protection/>
    </xf>
    <xf numFmtId="184" fontId="8" fillId="34" borderId="91" xfId="0" applyNumberFormat="1" applyFont="1" applyFill="1" applyBorder="1" applyAlignment="1" applyProtection="1">
      <alignment vertical="center" shrinkToFit="1"/>
      <protection/>
    </xf>
    <xf numFmtId="184" fontId="8" fillId="34" borderId="36" xfId="0" applyNumberFormat="1" applyFont="1" applyFill="1" applyBorder="1" applyAlignment="1" applyProtection="1">
      <alignment vertical="center" shrinkToFit="1"/>
      <protection/>
    </xf>
    <xf numFmtId="0" fontId="8" fillId="0" borderId="0" xfId="0" applyFont="1" applyAlignment="1" applyProtection="1">
      <alignment/>
      <protection/>
    </xf>
    <xf numFmtId="183" fontId="6" fillId="34" borderId="0" xfId="0" applyNumberFormat="1" applyFont="1" applyFill="1" applyBorder="1" applyAlignment="1" applyProtection="1">
      <alignment vertical="center"/>
      <protection/>
    </xf>
    <xf numFmtId="181" fontId="0" fillId="34" borderId="0" xfId="0" applyNumberFormat="1" applyFill="1" applyBorder="1" applyAlignment="1" applyProtection="1">
      <alignment horizontal="right" vertical="center" shrinkToFit="1"/>
      <protection/>
    </xf>
    <xf numFmtId="0" fontId="8" fillId="34" borderId="90" xfId="0" applyFont="1" applyFill="1" applyBorder="1" applyAlignment="1" applyProtection="1">
      <alignment vertical="center"/>
      <protection/>
    </xf>
    <xf numFmtId="181" fontId="4" fillId="34" borderId="107" xfId="0" applyNumberFormat="1" applyFont="1" applyFill="1" applyBorder="1" applyAlignment="1" applyProtection="1">
      <alignment vertical="center"/>
      <protection/>
    </xf>
    <xf numFmtId="184" fontId="8" fillId="0" borderId="0" xfId="0" applyNumberFormat="1" applyFont="1" applyAlignment="1" applyProtection="1">
      <alignment vertical="center"/>
      <protection/>
    </xf>
    <xf numFmtId="0" fontId="6" fillId="0" borderId="0" xfId="0" applyFont="1" applyBorder="1" applyAlignment="1" applyProtection="1">
      <alignment vertical="center"/>
      <protection/>
    </xf>
    <xf numFmtId="183" fontId="6" fillId="0" borderId="0" xfId="0" applyNumberFormat="1" applyFont="1" applyBorder="1" applyAlignment="1" applyProtection="1">
      <alignment vertical="center"/>
      <protection/>
    </xf>
    <xf numFmtId="0" fontId="23" fillId="34" borderId="90" xfId="0" applyFont="1" applyFill="1" applyBorder="1" applyAlignment="1" applyProtection="1">
      <alignment vertical="center" wrapText="1"/>
      <protection/>
    </xf>
    <xf numFmtId="184" fontId="8" fillId="37" borderId="32" xfId="0" applyNumberFormat="1" applyFont="1" applyFill="1" applyBorder="1" applyAlignment="1" applyProtection="1">
      <alignment vertical="center" shrinkToFit="1"/>
      <protection locked="0"/>
    </xf>
    <xf numFmtId="184" fontId="9" fillId="34" borderId="107" xfId="0" applyNumberFormat="1" applyFont="1" applyFill="1" applyBorder="1" applyAlignment="1" applyProtection="1">
      <alignment vertical="center" shrinkToFit="1"/>
      <protection/>
    </xf>
    <xf numFmtId="0" fontId="0" fillId="34" borderId="0" xfId="0" applyFill="1" applyBorder="1" applyAlignment="1" applyProtection="1">
      <alignment/>
      <protection/>
    </xf>
    <xf numFmtId="0" fontId="0" fillId="34" borderId="0" xfId="0" applyFill="1" applyAlignment="1" applyProtection="1">
      <alignment/>
      <protection/>
    </xf>
    <xf numFmtId="0" fontId="4" fillId="0" borderId="0" xfId="0" applyFont="1" applyAlignment="1" applyProtection="1">
      <alignment horizontal="left" vertical="top"/>
      <protection/>
    </xf>
    <xf numFmtId="0" fontId="0" fillId="0" borderId="0" xfId="0" applyAlignment="1" applyProtection="1">
      <alignment horizontal="left" vertical="top"/>
      <protection/>
    </xf>
    <xf numFmtId="0" fontId="0" fillId="0" borderId="0" xfId="0" applyAlignment="1" applyProtection="1">
      <alignment/>
      <protection/>
    </xf>
    <xf numFmtId="14" fontId="0" fillId="35" borderId="108" xfId="0" applyNumberFormat="1" applyFill="1" applyBorder="1" applyAlignment="1" applyProtection="1">
      <alignment vertical="center"/>
      <protection locked="0"/>
    </xf>
    <xf numFmtId="0" fontId="16" fillId="0" borderId="109" xfId="0" applyFont="1" applyBorder="1" applyAlignment="1" applyProtection="1">
      <alignment vertical="center"/>
      <protection/>
    </xf>
    <xf numFmtId="184" fontId="16" fillId="35" borderId="110" xfId="0" applyNumberFormat="1" applyFont="1" applyFill="1" applyBorder="1" applyAlignment="1" applyProtection="1">
      <alignment vertical="center" shrinkToFit="1"/>
      <protection locked="0"/>
    </xf>
    <xf numFmtId="0" fontId="16" fillId="0" borderId="111" xfId="0" applyFont="1" applyBorder="1" applyAlignment="1" applyProtection="1">
      <alignment vertical="center"/>
      <protection/>
    </xf>
    <xf numFmtId="184" fontId="16" fillId="35" borderId="112" xfId="0" applyNumberFormat="1" applyFont="1" applyFill="1" applyBorder="1" applyAlignment="1" applyProtection="1">
      <alignment vertical="center" shrinkToFit="1"/>
      <protection locked="0"/>
    </xf>
    <xf numFmtId="0" fontId="16" fillId="0" borderId="113" xfId="0" applyFont="1" applyBorder="1" applyAlignment="1" applyProtection="1">
      <alignment vertical="center"/>
      <protection/>
    </xf>
    <xf numFmtId="184" fontId="16" fillId="0" borderId="114" xfId="0" applyNumberFormat="1" applyFont="1" applyBorder="1" applyAlignment="1" applyProtection="1">
      <alignment vertical="center" shrinkToFit="1"/>
      <protection/>
    </xf>
    <xf numFmtId="0" fontId="0" fillId="0" borderId="115" xfId="0" applyBorder="1" applyAlignment="1" applyProtection="1">
      <alignment vertical="center"/>
      <protection/>
    </xf>
    <xf numFmtId="0" fontId="1" fillId="0" borderId="115" xfId="0" applyFont="1" applyBorder="1" applyAlignment="1" applyProtection="1">
      <alignment vertical="center"/>
      <protection/>
    </xf>
    <xf numFmtId="0" fontId="13" fillId="0" borderId="115" xfId="0" applyFont="1" applyBorder="1" applyAlignment="1" applyProtection="1">
      <alignment vertical="center"/>
      <protection/>
    </xf>
    <xf numFmtId="0" fontId="8" fillId="0" borderId="20" xfId="0" applyFont="1" applyBorder="1" applyAlignment="1" applyProtection="1">
      <alignment vertical="center"/>
      <protection/>
    </xf>
    <xf numFmtId="0" fontId="6" fillId="0" borderId="21" xfId="0" applyFont="1" applyBorder="1" applyAlignment="1" applyProtection="1">
      <alignment horizontal="center" vertical="center"/>
      <protection/>
    </xf>
    <xf numFmtId="0" fontId="6" fillId="34" borderId="22" xfId="0" applyFont="1" applyFill="1" applyBorder="1" applyAlignment="1" applyProtection="1">
      <alignment horizontal="center" vertical="center" wrapText="1"/>
      <protection/>
    </xf>
    <xf numFmtId="0" fontId="6" fillId="34" borderId="116" xfId="0" applyFont="1" applyFill="1" applyBorder="1" applyAlignment="1" applyProtection="1">
      <alignment horizontal="center" vertical="center" shrinkToFit="1"/>
      <protection/>
    </xf>
    <xf numFmtId="0" fontId="6" fillId="34" borderId="117" xfId="0" applyFont="1" applyFill="1" applyBorder="1" applyAlignment="1" applyProtection="1">
      <alignment horizontal="center" vertical="center" shrinkToFit="1"/>
      <protection/>
    </xf>
    <xf numFmtId="0" fontId="6" fillId="34" borderId="118" xfId="0" applyFont="1" applyFill="1" applyBorder="1" applyAlignment="1" applyProtection="1">
      <alignment horizontal="center" vertical="center" shrinkToFit="1"/>
      <protection/>
    </xf>
    <xf numFmtId="0" fontId="6" fillId="34" borderId="119" xfId="0" applyFont="1" applyFill="1" applyBorder="1" applyAlignment="1" applyProtection="1">
      <alignment horizontal="center" vertical="center" shrinkToFit="1"/>
      <protection/>
    </xf>
    <xf numFmtId="49" fontId="0" fillId="34" borderId="120" xfId="0" applyNumberFormat="1" applyFill="1" applyBorder="1" applyAlignment="1" applyProtection="1">
      <alignment vertical="center"/>
      <protection/>
    </xf>
    <xf numFmtId="0" fontId="6" fillId="0" borderId="25" xfId="0" applyFont="1" applyBorder="1" applyAlignment="1" applyProtection="1">
      <alignment horizontal="center" vertical="center" wrapText="1"/>
      <protection/>
    </xf>
    <xf numFmtId="0" fontId="6" fillId="0" borderId="121"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7" fillId="36" borderId="122"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7" fillId="36" borderId="31" xfId="0" applyFont="1" applyFill="1" applyBorder="1" applyAlignment="1" applyProtection="1">
      <alignment horizontal="center" vertical="center"/>
      <protection/>
    </xf>
    <xf numFmtId="0" fontId="7" fillId="36" borderId="33" xfId="0" applyFont="1" applyFill="1" applyBorder="1" applyAlignment="1" applyProtection="1">
      <alignment horizontal="center" vertical="center"/>
      <protection/>
    </xf>
    <xf numFmtId="0" fontId="7" fillId="36" borderId="34" xfId="0" applyFont="1" applyFill="1" applyBorder="1" applyAlignment="1" applyProtection="1">
      <alignment horizontal="center" vertical="center"/>
      <protection/>
    </xf>
    <xf numFmtId="0" fontId="7" fillId="36" borderId="91" xfId="0" applyFont="1" applyFill="1" applyBorder="1" applyAlignment="1" applyProtection="1">
      <alignment horizontal="center" vertical="center"/>
      <protection/>
    </xf>
    <xf numFmtId="0" fontId="7" fillId="36" borderId="123" xfId="0" applyFont="1" applyFill="1" applyBorder="1" applyAlignment="1" applyProtection="1">
      <alignment horizontal="center" vertical="center"/>
      <protection/>
    </xf>
    <xf numFmtId="0" fontId="7" fillId="36" borderId="36" xfId="0" applyFont="1" applyFill="1" applyBorder="1" applyAlignment="1" applyProtection="1">
      <alignment horizontal="center" vertical="center"/>
      <protection/>
    </xf>
    <xf numFmtId="185" fontId="16" fillId="34" borderId="96" xfId="0" applyNumberFormat="1" applyFont="1" applyFill="1" applyBorder="1" applyAlignment="1" applyProtection="1">
      <alignment vertical="center"/>
      <protection/>
    </xf>
    <xf numFmtId="184" fontId="16" fillId="34" borderId="97" xfId="0" applyNumberFormat="1" applyFont="1" applyFill="1" applyBorder="1" applyAlignment="1" applyProtection="1">
      <alignment vertical="center" shrinkToFit="1"/>
      <protection/>
    </xf>
    <xf numFmtId="186" fontId="16" fillId="34" borderId="0" xfId="0" applyNumberFormat="1" applyFont="1" applyFill="1" applyBorder="1" applyAlignment="1" applyProtection="1">
      <alignment horizontal="right" vertical="center" shrinkToFit="1"/>
      <protection/>
    </xf>
    <xf numFmtId="184" fontId="16" fillId="34" borderId="39" xfId="0" applyNumberFormat="1" applyFont="1" applyFill="1" applyBorder="1" applyAlignment="1" applyProtection="1">
      <alignment vertical="center" shrinkToFit="1"/>
      <protection/>
    </xf>
    <xf numFmtId="184" fontId="16" fillId="33" borderId="40" xfId="0" applyNumberFormat="1" applyFont="1" applyFill="1" applyBorder="1" applyAlignment="1" applyProtection="1">
      <alignment vertical="center" shrinkToFit="1"/>
      <protection locked="0"/>
    </xf>
    <xf numFmtId="184" fontId="16" fillId="33" borderId="41" xfId="0" applyNumberFormat="1" applyFont="1" applyFill="1" applyBorder="1" applyAlignment="1" applyProtection="1">
      <alignment vertical="center" shrinkToFit="1"/>
      <protection locked="0"/>
    </xf>
    <xf numFmtId="184" fontId="16" fillId="33" borderId="42" xfId="0" applyNumberFormat="1" applyFont="1" applyFill="1" applyBorder="1" applyAlignment="1" applyProtection="1">
      <alignment vertical="center" shrinkToFit="1"/>
      <protection locked="0"/>
    </xf>
    <xf numFmtId="185" fontId="16" fillId="34" borderId="82" xfId="0" applyNumberFormat="1" applyFont="1" applyFill="1" applyBorder="1" applyAlignment="1" applyProtection="1">
      <alignment vertical="center"/>
      <protection/>
    </xf>
    <xf numFmtId="184" fontId="16" fillId="34" borderId="83" xfId="0" applyNumberFormat="1" applyFont="1" applyFill="1" applyBorder="1" applyAlignment="1" applyProtection="1">
      <alignment vertical="center" shrinkToFit="1"/>
      <protection/>
    </xf>
    <xf numFmtId="184" fontId="16" fillId="33" borderId="59" xfId="0" applyNumberFormat="1" applyFont="1" applyFill="1" applyBorder="1" applyAlignment="1" applyProtection="1">
      <alignment vertical="center" shrinkToFit="1"/>
      <protection locked="0"/>
    </xf>
    <xf numFmtId="184" fontId="16" fillId="33" borderId="100" xfId="0" applyNumberFormat="1" applyFont="1" applyFill="1" applyBorder="1" applyAlignment="1" applyProtection="1">
      <alignment vertical="center" shrinkToFit="1"/>
      <protection locked="0"/>
    </xf>
    <xf numFmtId="184" fontId="16" fillId="33" borderId="45" xfId="0" applyNumberFormat="1" applyFont="1" applyFill="1" applyBorder="1" applyAlignment="1" applyProtection="1">
      <alignment vertical="center" shrinkToFit="1"/>
      <protection locked="0"/>
    </xf>
    <xf numFmtId="185" fontId="16" fillId="34" borderId="124" xfId="0" applyNumberFormat="1" applyFont="1" applyFill="1" applyBorder="1" applyAlignment="1" applyProtection="1">
      <alignment vertical="center"/>
      <protection/>
    </xf>
    <xf numFmtId="184" fontId="16" fillId="34" borderId="125" xfId="0" applyNumberFormat="1" applyFont="1" applyFill="1" applyBorder="1" applyAlignment="1" applyProtection="1">
      <alignment vertical="center" shrinkToFit="1"/>
      <protection/>
    </xf>
    <xf numFmtId="184" fontId="16" fillId="33" borderId="26" xfId="0" applyNumberFormat="1" applyFont="1" applyFill="1" applyBorder="1" applyAlignment="1" applyProtection="1">
      <alignment vertical="center" shrinkToFit="1"/>
      <protection locked="0"/>
    </xf>
    <xf numFmtId="184" fontId="16" fillId="33" borderId="126" xfId="0" applyNumberFormat="1" applyFont="1" applyFill="1" applyBorder="1" applyAlignment="1" applyProtection="1">
      <alignment vertical="center" shrinkToFit="1"/>
      <protection locked="0"/>
    </xf>
    <xf numFmtId="184" fontId="16" fillId="33" borderId="103" xfId="0" applyNumberFormat="1" applyFont="1" applyFill="1" applyBorder="1" applyAlignment="1" applyProtection="1">
      <alignment vertical="center" shrinkToFit="1"/>
      <protection locked="0"/>
    </xf>
    <xf numFmtId="0" fontId="0" fillId="34" borderId="96" xfId="0" applyFill="1" applyBorder="1" applyAlignment="1" applyProtection="1">
      <alignment vertical="center"/>
      <protection/>
    </xf>
    <xf numFmtId="186" fontId="16" fillId="36" borderId="54" xfId="0" applyNumberFormat="1" applyFont="1" applyFill="1" applyBorder="1" applyAlignment="1" applyProtection="1" quotePrefix="1">
      <alignment horizontal="center" vertical="center" shrinkToFit="1"/>
      <protection/>
    </xf>
    <xf numFmtId="0" fontId="18" fillId="34" borderId="127" xfId="0" applyFont="1" applyFill="1" applyBorder="1" applyAlignment="1" applyProtection="1">
      <alignment vertical="center"/>
      <protection/>
    </xf>
    <xf numFmtId="184" fontId="16" fillId="34" borderId="58" xfId="0" applyNumberFormat="1" applyFont="1" applyFill="1" applyBorder="1" applyAlignment="1" applyProtection="1">
      <alignment vertical="center" shrinkToFit="1"/>
      <protection/>
    </xf>
    <xf numFmtId="186" fontId="16" fillId="36" borderId="39" xfId="0" applyNumberFormat="1" applyFont="1" applyFill="1" applyBorder="1" applyAlignment="1" applyProtection="1" quotePrefix="1">
      <alignment horizontal="center" vertical="center" shrinkToFit="1"/>
      <protection/>
    </xf>
    <xf numFmtId="0" fontId="16" fillId="34" borderId="128" xfId="0" applyFont="1" applyFill="1" applyBorder="1" applyAlignment="1" applyProtection="1">
      <alignment vertical="center"/>
      <protection/>
    </xf>
    <xf numFmtId="184" fontId="16" fillId="34" borderId="129" xfId="0" applyNumberFormat="1" applyFont="1" applyFill="1" applyBorder="1" applyAlignment="1" applyProtection="1">
      <alignment vertical="center" shrinkToFit="1"/>
      <protection/>
    </xf>
    <xf numFmtId="179" fontId="16" fillId="36" borderId="93" xfId="0" applyNumberFormat="1" applyFont="1" applyFill="1" applyBorder="1" applyAlignment="1" applyProtection="1">
      <alignment horizontal="center" vertical="center" shrinkToFit="1"/>
      <protection/>
    </xf>
    <xf numFmtId="185" fontId="8" fillId="0" borderId="0" xfId="0" applyNumberFormat="1" applyFont="1" applyAlignment="1" applyProtection="1">
      <alignment vertical="center"/>
      <protection/>
    </xf>
    <xf numFmtId="185" fontId="8" fillId="34" borderId="130" xfId="0" applyNumberFormat="1" applyFont="1" applyFill="1" applyBorder="1" applyAlignment="1" applyProtection="1">
      <alignment vertical="center"/>
      <protection/>
    </xf>
    <xf numFmtId="184" fontId="8" fillId="0" borderId="104" xfId="0" applyNumberFormat="1" applyFont="1" applyBorder="1" applyAlignment="1" applyProtection="1">
      <alignment vertical="center" shrinkToFit="1"/>
      <protection/>
    </xf>
    <xf numFmtId="186" fontId="8" fillId="34" borderId="0" xfId="0" applyNumberFormat="1" applyFont="1" applyFill="1" applyBorder="1" applyAlignment="1" applyProtection="1">
      <alignment horizontal="right" vertical="center" shrinkToFit="1"/>
      <protection/>
    </xf>
    <xf numFmtId="184" fontId="8" fillId="0" borderId="68" xfId="0" applyNumberFormat="1" applyFont="1" applyBorder="1" applyAlignment="1" applyProtection="1">
      <alignment vertical="center" shrinkToFit="1"/>
      <protection/>
    </xf>
    <xf numFmtId="185" fontId="8" fillId="34" borderId="0" xfId="0" applyNumberFormat="1" applyFont="1" applyFill="1" applyBorder="1" applyAlignment="1" applyProtection="1">
      <alignment horizontal="right" vertical="center" shrinkToFit="1"/>
      <protection/>
    </xf>
    <xf numFmtId="184" fontId="8" fillId="0" borderId="70" xfId="0" applyNumberFormat="1" applyFont="1" applyBorder="1" applyAlignment="1" applyProtection="1">
      <alignment vertical="center" shrinkToFit="1"/>
      <protection/>
    </xf>
    <xf numFmtId="184" fontId="8" fillId="0" borderId="71" xfId="0" applyNumberFormat="1" applyFont="1" applyBorder="1" applyAlignment="1" applyProtection="1">
      <alignment vertical="center" shrinkToFit="1"/>
      <protection/>
    </xf>
    <xf numFmtId="184" fontId="8" fillId="0" borderId="51" xfId="0" applyNumberFormat="1" applyFont="1" applyBorder="1" applyAlignment="1" applyProtection="1">
      <alignment vertical="center" shrinkToFit="1"/>
      <protection/>
    </xf>
    <xf numFmtId="179" fontId="3" fillId="0" borderId="73" xfId="0" applyNumberFormat="1" applyFont="1" applyBorder="1" applyAlignment="1" applyProtection="1">
      <alignment vertical="center"/>
      <protection/>
    </xf>
    <xf numFmtId="179" fontId="3" fillId="34" borderId="0" xfId="0" applyNumberFormat="1" applyFont="1" applyFill="1" applyBorder="1" applyAlignment="1" applyProtection="1">
      <alignment vertical="center"/>
      <protection/>
    </xf>
    <xf numFmtId="179" fontId="3" fillId="0" borderId="0" xfId="0" applyNumberFormat="1" applyFont="1" applyBorder="1" applyAlignment="1" applyProtection="1">
      <alignment vertical="center"/>
      <protection/>
    </xf>
    <xf numFmtId="179" fontId="3" fillId="34" borderId="19" xfId="0" applyNumberFormat="1" applyFont="1" applyFill="1" applyBorder="1" applyAlignment="1" applyProtection="1">
      <alignment vertical="center"/>
      <protection/>
    </xf>
    <xf numFmtId="180" fontId="16" fillId="34" borderId="97" xfId="0" applyNumberFormat="1" applyFont="1" applyFill="1" applyBorder="1" applyAlignment="1" applyProtection="1">
      <alignment vertical="center" shrinkToFit="1"/>
      <protection/>
    </xf>
    <xf numFmtId="0" fontId="16" fillId="34" borderId="0" xfId="0" applyFont="1" applyFill="1" applyBorder="1" applyAlignment="1" applyProtection="1">
      <alignment horizontal="right" vertical="center" shrinkToFit="1"/>
      <protection/>
    </xf>
    <xf numFmtId="180" fontId="16" fillId="34" borderId="54" xfId="0" applyNumberFormat="1" applyFont="1" applyFill="1" applyBorder="1" applyAlignment="1" applyProtection="1">
      <alignment vertical="center" shrinkToFit="1"/>
      <protection/>
    </xf>
    <xf numFmtId="180" fontId="16" fillId="33" borderId="40" xfId="0" applyNumberFormat="1" applyFont="1" applyFill="1" applyBorder="1" applyAlignment="1" applyProtection="1">
      <alignment vertical="center" shrinkToFit="1"/>
      <protection locked="0"/>
    </xf>
    <xf numFmtId="180" fontId="16" fillId="33" borderId="41" xfId="0" applyNumberFormat="1" applyFont="1" applyFill="1" applyBorder="1" applyAlignment="1" applyProtection="1">
      <alignment vertical="center" shrinkToFit="1"/>
      <protection locked="0"/>
    </xf>
    <xf numFmtId="180" fontId="16" fillId="33" borderId="42" xfId="0" applyNumberFormat="1" applyFont="1" applyFill="1" applyBorder="1" applyAlignment="1" applyProtection="1">
      <alignment vertical="center" shrinkToFit="1"/>
      <protection locked="0"/>
    </xf>
    <xf numFmtId="180" fontId="16" fillId="34" borderId="83" xfId="0" applyNumberFormat="1" applyFont="1" applyFill="1" applyBorder="1" applyAlignment="1" applyProtection="1">
      <alignment vertical="center" shrinkToFit="1"/>
      <protection/>
    </xf>
    <xf numFmtId="180" fontId="16" fillId="34" borderId="76" xfId="0" applyNumberFormat="1" applyFont="1" applyFill="1" applyBorder="1" applyAlignment="1" applyProtection="1">
      <alignment vertical="center" shrinkToFit="1"/>
      <protection/>
    </xf>
    <xf numFmtId="180" fontId="16" fillId="33" borderId="43" xfId="0" applyNumberFormat="1" applyFont="1" applyFill="1" applyBorder="1" applyAlignment="1" applyProtection="1">
      <alignment vertical="center" shrinkToFit="1"/>
      <protection locked="0"/>
    </xf>
    <xf numFmtId="180" fontId="16" fillId="33" borderId="46" xfId="0" applyNumberFormat="1" applyFont="1" applyFill="1" applyBorder="1" applyAlignment="1" applyProtection="1">
      <alignment vertical="center" shrinkToFit="1"/>
      <protection locked="0"/>
    </xf>
    <xf numFmtId="180" fontId="16" fillId="33" borderId="45" xfId="0" applyNumberFormat="1" applyFont="1" applyFill="1" applyBorder="1" applyAlignment="1" applyProtection="1">
      <alignment vertical="center" shrinkToFit="1"/>
      <protection locked="0"/>
    </xf>
    <xf numFmtId="187" fontId="16" fillId="34" borderId="0" xfId="0" applyNumberFormat="1" applyFont="1" applyFill="1" applyBorder="1" applyAlignment="1" applyProtection="1">
      <alignment horizontal="right" vertical="center" shrinkToFit="1"/>
      <protection/>
    </xf>
    <xf numFmtId="185" fontId="16" fillId="34" borderId="127" xfId="0" applyNumberFormat="1" applyFont="1" applyFill="1" applyBorder="1" applyAlignment="1" applyProtection="1">
      <alignment vertical="center"/>
      <protection/>
    </xf>
    <xf numFmtId="180" fontId="16" fillId="34" borderId="58" xfId="0" applyNumberFormat="1" applyFont="1" applyFill="1" applyBorder="1" applyAlignment="1" applyProtection="1">
      <alignment vertical="center" shrinkToFit="1"/>
      <protection/>
    </xf>
    <xf numFmtId="180" fontId="16" fillId="33" borderId="78" xfId="0" applyNumberFormat="1" applyFont="1" applyFill="1" applyBorder="1" applyAlignment="1" applyProtection="1">
      <alignment vertical="center" shrinkToFit="1"/>
      <protection locked="0"/>
    </xf>
    <xf numFmtId="180" fontId="16" fillId="33" borderId="79" xfId="0" applyNumberFormat="1" applyFont="1" applyFill="1" applyBorder="1" applyAlignment="1" applyProtection="1">
      <alignment vertical="center" shrinkToFit="1"/>
      <protection locked="0"/>
    </xf>
    <xf numFmtId="180" fontId="16" fillId="33" borderId="103" xfId="0" applyNumberFormat="1" applyFont="1" applyFill="1" applyBorder="1" applyAlignment="1" applyProtection="1">
      <alignment vertical="center" shrinkToFit="1"/>
      <protection locked="0"/>
    </xf>
    <xf numFmtId="0" fontId="16" fillId="34" borderId="96" xfId="0" applyFont="1" applyFill="1" applyBorder="1" applyAlignment="1" applyProtection="1">
      <alignment vertical="center"/>
      <protection/>
    </xf>
    <xf numFmtId="0" fontId="0" fillId="34" borderId="127" xfId="0" applyFill="1" applyBorder="1" applyAlignment="1" applyProtection="1">
      <alignment vertical="center"/>
      <protection/>
    </xf>
    <xf numFmtId="182" fontId="16" fillId="34" borderId="58" xfId="0" applyNumberFormat="1" applyFont="1" applyFill="1" applyBorder="1" applyAlignment="1" applyProtection="1">
      <alignment horizontal="right" vertical="center" shrinkToFit="1"/>
      <protection/>
    </xf>
    <xf numFmtId="0" fontId="3" fillId="34" borderId="96" xfId="0" applyFont="1" applyFill="1" applyBorder="1" applyAlignment="1" applyProtection="1">
      <alignment vertical="center"/>
      <protection/>
    </xf>
    <xf numFmtId="182" fontId="16" fillId="34" borderId="97" xfId="0" applyNumberFormat="1" applyFont="1" applyFill="1" applyBorder="1" applyAlignment="1" applyProtection="1">
      <alignment horizontal="right" vertical="center" shrinkToFit="1"/>
      <protection/>
    </xf>
    <xf numFmtId="0" fontId="6" fillId="34" borderId="127" xfId="0" applyFont="1" applyFill="1" applyBorder="1" applyAlignment="1" applyProtection="1">
      <alignment vertical="center"/>
      <protection/>
    </xf>
    <xf numFmtId="0" fontId="8" fillId="34" borderId="29" xfId="0" applyFont="1" applyFill="1" applyBorder="1" applyAlignment="1" applyProtection="1">
      <alignment vertical="center"/>
      <protection/>
    </xf>
    <xf numFmtId="182" fontId="9" fillId="34" borderId="58" xfId="0" applyNumberFormat="1" applyFont="1" applyFill="1" applyBorder="1" applyAlignment="1" applyProtection="1">
      <alignment horizontal="right" vertical="center" shrinkToFit="1"/>
      <protection/>
    </xf>
    <xf numFmtId="180" fontId="8" fillId="0" borderId="32" xfId="0" applyNumberFormat="1" applyFont="1" applyBorder="1" applyAlignment="1" applyProtection="1">
      <alignment vertical="center" shrinkToFit="1"/>
      <protection/>
    </xf>
    <xf numFmtId="180" fontId="8" fillId="0" borderId="33" xfId="0" applyNumberFormat="1" applyFont="1" applyBorder="1" applyAlignment="1" applyProtection="1">
      <alignment vertical="center" shrinkToFit="1"/>
      <protection/>
    </xf>
    <xf numFmtId="180" fontId="8" fillId="0" borderId="34" xfId="0" applyNumberFormat="1" applyFont="1" applyBorder="1" applyAlignment="1" applyProtection="1">
      <alignment vertical="center" shrinkToFit="1"/>
      <protection/>
    </xf>
    <xf numFmtId="180" fontId="8" fillId="0" borderId="36" xfId="0" applyNumberFormat="1" applyFont="1" applyBorder="1" applyAlignment="1" applyProtection="1">
      <alignment vertical="center" shrinkToFit="1"/>
      <protection/>
    </xf>
    <xf numFmtId="0" fontId="8" fillId="34" borderId="90" xfId="0" applyFont="1" applyFill="1" applyBorder="1" applyAlignment="1" applyProtection="1">
      <alignment horizontal="left" vertical="center"/>
      <protection/>
    </xf>
    <xf numFmtId="184" fontId="8" fillId="34" borderId="85" xfId="0" applyNumberFormat="1" applyFont="1" applyFill="1" applyBorder="1" applyAlignment="1" applyProtection="1">
      <alignment horizontal="right" vertical="center"/>
      <protection/>
    </xf>
    <xf numFmtId="182" fontId="8" fillId="0" borderId="32" xfId="0" applyNumberFormat="1" applyFont="1" applyBorder="1" applyAlignment="1" applyProtection="1">
      <alignment horizontal="right" vertical="center" shrinkToFit="1"/>
      <protection/>
    </xf>
    <xf numFmtId="182" fontId="8" fillId="34" borderId="0" xfId="0" applyNumberFormat="1" applyFont="1" applyFill="1" applyBorder="1" applyAlignment="1" applyProtection="1">
      <alignment horizontal="right" vertical="center" shrinkToFit="1"/>
      <protection/>
    </xf>
    <xf numFmtId="182" fontId="8" fillId="0" borderId="33" xfId="0" applyNumberFormat="1" applyFont="1" applyBorder="1" applyAlignment="1" applyProtection="1">
      <alignment horizontal="right" vertical="center" shrinkToFit="1"/>
      <protection/>
    </xf>
    <xf numFmtId="182" fontId="8" fillId="0" borderId="91" xfId="0" applyNumberFormat="1" applyFont="1" applyBorder="1" applyAlignment="1" applyProtection="1">
      <alignment horizontal="right" vertical="center" shrinkToFit="1"/>
      <protection/>
    </xf>
    <xf numFmtId="182" fontId="8" fillId="0" borderId="36" xfId="0" applyNumberFormat="1" applyFont="1" applyBorder="1" applyAlignment="1" applyProtection="1">
      <alignment horizontal="right" vertical="center" shrinkToFit="1"/>
      <protection/>
    </xf>
    <xf numFmtId="184" fontId="16" fillId="34" borderId="54" xfId="0" applyNumberFormat="1" applyFont="1" applyFill="1" applyBorder="1" applyAlignment="1" applyProtection="1">
      <alignment vertical="center" shrinkToFit="1"/>
      <protection/>
    </xf>
    <xf numFmtId="184" fontId="16" fillId="34" borderId="76" xfId="0" applyNumberFormat="1" applyFont="1" applyFill="1" applyBorder="1" applyAlignment="1" applyProtection="1">
      <alignment vertical="center" shrinkToFit="1"/>
      <protection/>
    </xf>
    <xf numFmtId="184" fontId="16" fillId="33" borderId="43" xfId="0" applyNumberFormat="1" applyFont="1" applyFill="1" applyBorder="1" applyAlignment="1" applyProtection="1">
      <alignment vertical="center" shrinkToFit="1"/>
      <protection locked="0"/>
    </xf>
    <xf numFmtId="184" fontId="16" fillId="33" borderId="46" xfId="0" applyNumberFormat="1" applyFont="1" applyFill="1" applyBorder="1" applyAlignment="1" applyProtection="1">
      <alignment vertical="center" shrinkToFit="1"/>
      <protection locked="0"/>
    </xf>
    <xf numFmtId="184" fontId="16" fillId="33" borderId="78" xfId="0" applyNumberFormat="1" applyFont="1" applyFill="1" applyBorder="1" applyAlignment="1" applyProtection="1">
      <alignment vertical="center" shrinkToFit="1"/>
      <protection locked="0"/>
    </xf>
    <xf numFmtId="184" fontId="16" fillId="33" borderId="79" xfId="0" applyNumberFormat="1" applyFont="1" applyFill="1" applyBorder="1" applyAlignment="1" applyProtection="1">
      <alignment vertical="center" shrinkToFit="1"/>
      <protection locked="0"/>
    </xf>
    <xf numFmtId="184" fontId="16" fillId="33" borderId="93" xfId="0" applyNumberFormat="1" applyFont="1" applyFill="1" applyBorder="1" applyAlignment="1" applyProtection="1">
      <alignment vertical="center" shrinkToFit="1"/>
      <protection locked="0"/>
    </xf>
    <xf numFmtId="184" fontId="16" fillId="33" borderId="65" xfId="0" applyNumberFormat="1" applyFont="1" applyFill="1" applyBorder="1" applyAlignment="1" applyProtection="1">
      <alignment vertical="center" shrinkToFit="1"/>
      <protection locked="0"/>
    </xf>
    <xf numFmtId="184" fontId="16" fillId="33" borderId="94" xfId="0" applyNumberFormat="1" applyFont="1" applyFill="1" applyBorder="1" applyAlignment="1" applyProtection="1">
      <alignment vertical="center" shrinkToFit="1"/>
      <protection locked="0"/>
    </xf>
    <xf numFmtId="0" fontId="3" fillId="0" borderId="0" xfId="0" applyFont="1" applyAlignment="1" applyProtection="1">
      <alignment vertical="center"/>
      <protection/>
    </xf>
    <xf numFmtId="0" fontId="6" fillId="34" borderId="130" xfId="0" applyFont="1" applyFill="1" applyBorder="1" applyAlignment="1" applyProtection="1">
      <alignment vertical="center"/>
      <protection/>
    </xf>
    <xf numFmtId="184" fontId="6" fillId="0" borderId="104" xfId="0" applyNumberFormat="1" applyFont="1" applyBorder="1" applyAlignment="1" applyProtection="1">
      <alignment vertical="center" shrinkToFit="1"/>
      <protection/>
    </xf>
    <xf numFmtId="184" fontId="6" fillId="0" borderId="68" xfId="0" applyNumberFormat="1" applyFont="1" applyBorder="1" applyAlignment="1" applyProtection="1">
      <alignment vertical="center" shrinkToFit="1"/>
      <protection/>
    </xf>
    <xf numFmtId="184" fontId="6" fillId="0" borderId="70" xfId="0" applyNumberFormat="1" applyFont="1" applyBorder="1" applyAlignment="1" applyProtection="1">
      <alignment vertical="center" shrinkToFit="1"/>
      <protection/>
    </xf>
    <xf numFmtId="184" fontId="6" fillId="0" borderId="71" xfId="0" applyNumberFormat="1" applyFont="1" applyBorder="1" applyAlignment="1" applyProtection="1">
      <alignment vertical="center" shrinkToFit="1"/>
      <protection/>
    </xf>
    <xf numFmtId="184" fontId="6" fillId="0" borderId="131" xfId="0" applyNumberFormat="1" applyFont="1" applyBorder="1" applyAlignment="1" applyProtection="1">
      <alignment vertical="center" shrinkToFit="1"/>
      <protection/>
    </xf>
    <xf numFmtId="184" fontId="6" fillId="0" borderId="106" xfId="0" applyNumberFormat="1" applyFont="1" applyBorder="1" applyAlignment="1" applyProtection="1">
      <alignment vertical="center" shrinkToFit="1"/>
      <protection/>
    </xf>
    <xf numFmtId="184" fontId="6" fillId="0" borderId="72" xfId="0" applyNumberFormat="1" applyFont="1" applyBorder="1" applyAlignment="1" applyProtection="1">
      <alignment vertical="center" shrinkToFit="1"/>
      <protection/>
    </xf>
    <xf numFmtId="180" fontId="16" fillId="34" borderId="92" xfId="0" applyNumberFormat="1" applyFont="1" applyFill="1" applyBorder="1" applyAlignment="1" applyProtection="1">
      <alignment vertical="center" shrinkToFit="1"/>
      <protection/>
    </xf>
    <xf numFmtId="180" fontId="16" fillId="33" borderId="93" xfId="0" applyNumberFormat="1" applyFont="1" applyFill="1" applyBorder="1" applyAlignment="1" applyProtection="1">
      <alignment vertical="center" shrinkToFit="1"/>
      <protection locked="0"/>
    </xf>
    <xf numFmtId="180" fontId="16" fillId="33" borderId="65" xfId="0" applyNumberFormat="1" applyFont="1" applyFill="1" applyBorder="1" applyAlignment="1" applyProtection="1">
      <alignment vertical="center" shrinkToFit="1"/>
      <protection locked="0"/>
    </xf>
    <xf numFmtId="180" fontId="16" fillId="33" borderId="94" xfId="0" applyNumberFormat="1" applyFont="1" applyFill="1" applyBorder="1" applyAlignment="1" applyProtection="1">
      <alignment vertical="center" shrinkToFit="1"/>
      <protection locked="0"/>
    </xf>
    <xf numFmtId="187" fontId="6" fillId="34" borderId="130" xfId="0" applyNumberFormat="1" applyFont="1" applyFill="1" applyBorder="1" applyAlignment="1" applyProtection="1">
      <alignment vertical="center"/>
      <protection/>
    </xf>
    <xf numFmtId="187" fontId="6" fillId="34" borderId="0" xfId="0" applyNumberFormat="1" applyFont="1" applyFill="1" applyBorder="1" applyAlignment="1" applyProtection="1">
      <alignment horizontal="right" vertical="center" shrinkToFit="1"/>
      <protection/>
    </xf>
    <xf numFmtId="181" fontId="6" fillId="34" borderId="0" xfId="0" applyNumberFormat="1" applyFont="1" applyFill="1" applyBorder="1" applyAlignment="1" applyProtection="1">
      <alignment horizontal="right" vertical="center" shrinkToFit="1"/>
      <protection/>
    </xf>
    <xf numFmtId="180" fontId="6" fillId="0" borderId="72" xfId="0" applyNumberFormat="1" applyFont="1" applyBorder="1" applyAlignment="1" applyProtection="1">
      <alignment vertical="center" shrinkToFit="1"/>
      <protection/>
    </xf>
    <xf numFmtId="182" fontId="16" fillId="34" borderId="97" xfId="0" applyNumberFormat="1" applyFont="1" applyFill="1" applyBorder="1" applyAlignment="1" applyProtection="1">
      <alignment vertical="center" shrinkToFit="1"/>
      <protection/>
    </xf>
    <xf numFmtId="182" fontId="16" fillId="34" borderId="0" xfId="0" applyNumberFormat="1" applyFont="1" applyFill="1" applyBorder="1" applyAlignment="1" applyProtection="1">
      <alignment horizontal="right" vertical="center" shrinkToFit="1"/>
      <protection/>
    </xf>
    <xf numFmtId="182" fontId="16" fillId="33" borderId="40" xfId="0" applyNumberFormat="1" applyFont="1" applyFill="1" applyBorder="1" applyAlignment="1" applyProtection="1">
      <alignment vertical="center" shrinkToFit="1"/>
      <protection locked="0"/>
    </xf>
    <xf numFmtId="182" fontId="16" fillId="33" borderId="41" xfId="0" applyNumberFormat="1" applyFont="1" applyFill="1" applyBorder="1" applyAlignment="1" applyProtection="1">
      <alignment vertical="center" shrinkToFit="1"/>
      <protection locked="0"/>
    </xf>
    <xf numFmtId="182" fontId="16" fillId="33" borderId="42" xfId="0" applyNumberFormat="1" applyFont="1" applyFill="1" applyBorder="1" applyAlignment="1" applyProtection="1">
      <alignment vertical="center" shrinkToFit="1"/>
      <protection locked="0"/>
    </xf>
    <xf numFmtId="182" fontId="16" fillId="33" borderId="59" xfId="0" applyNumberFormat="1" applyFont="1" applyFill="1" applyBorder="1" applyAlignment="1" applyProtection="1">
      <alignment vertical="center" shrinkToFit="1"/>
      <protection locked="0"/>
    </xf>
    <xf numFmtId="182" fontId="16" fillId="33" borderId="100" xfId="0" applyNumberFormat="1" applyFont="1" applyFill="1" applyBorder="1" applyAlignment="1" applyProtection="1">
      <alignment vertical="center" shrinkToFit="1"/>
      <protection locked="0"/>
    </xf>
    <xf numFmtId="182" fontId="16" fillId="33" borderId="62" xfId="0" applyNumberFormat="1" applyFont="1" applyFill="1" applyBorder="1" applyAlignment="1" applyProtection="1">
      <alignment vertical="center" shrinkToFit="1"/>
      <protection locked="0"/>
    </xf>
    <xf numFmtId="178" fontId="16" fillId="34" borderId="83" xfId="0" applyNumberFormat="1" applyFont="1" applyFill="1" applyBorder="1" applyAlignment="1" applyProtection="1">
      <alignment vertical="center" shrinkToFit="1"/>
      <protection/>
    </xf>
    <xf numFmtId="178" fontId="16" fillId="33" borderId="59" xfId="0" applyNumberFormat="1" applyFont="1" applyFill="1" applyBorder="1" applyAlignment="1" applyProtection="1">
      <alignment vertical="center" shrinkToFit="1"/>
      <protection locked="0"/>
    </xf>
    <xf numFmtId="178" fontId="16" fillId="33" borderId="100" xfId="0" applyNumberFormat="1" applyFont="1" applyFill="1" applyBorder="1" applyAlignment="1" applyProtection="1">
      <alignment vertical="center" shrinkToFit="1"/>
      <protection locked="0"/>
    </xf>
    <xf numFmtId="178" fontId="16" fillId="33" borderId="62" xfId="0" applyNumberFormat="1" applyFont="1" applyFill="1" applyBorder="1" applyAlignment="1" applyProtection="1">
      <alignment vertical="center" shrinkToFit="1"/>
      <protection locked="0"/>
    </xf>
    <xf numFmtId="178" fontId="16" fillId="33" borderId="26" xfId="0" applyNumberFormat="1" applyFont="1" applyFill="1" applyBorder="1" applyAlignment="1" applyProtection="1">
      <alignment vertical="center" shrinkToFit="1"/>
      <protection locked="0"/>
    </xf>
    <xf numFmtId="178" fontId="16" fillId="33" borderId="126" xfId="0" applyNumberFormat="1" applyFont="1" applyFill="1" applyBorder="1" applyAlignment="1" applyProtection="1">
      <alignment vertical="center" shrinkToFit="1"/>
      <protection locked="0"/>
    </xf>
    <xf numFmtId="178" fontId="16" fillId="33" borderId="28" xfId="0" applyNumberFormat="1" applyFont="1" applyFill="1" applyBorder="1" applyAlignment="1" applyProtection="1">
      <alignment vertical="center" shrinkToFit="1"/>
      <protection locked="0"/>
    </xf>
    <xf numFmtId="178" fontId="16" fillId="34" borderId="125" xfId="0" applyNumberFormat="1" applyFont="1" applyFill="1" applyBorder="1" applyAlignment="1" applyProtection="1">
      <alignment vertical="center" shrinkToFit="1"/>
      <protection/>
    </xf>
    <xf numFmtId="178" fontId="16" fillId="34" borderId="77" xfId="0" applyNumberFormat="1" applyFont="1" applyFill="1" applyBorder="1" applyAlignment="1" applyProtection="1">
      <alignment vertical="center" shrinkToFit="1"/>
      <protection/>
    </xf>
    <xf numFmtId="178" fontId="16" fillId="33" borderId="93" xfId="0" applyNumberFormat="1" applyFont="1" applyFill="1" applyBorder="1" applyAlignment="1" applyProtection="1">
      <alignment vertical="center" shrinkToFit="1"/>
      <protection locked="0"/>
    </xf>
    <xf numFmtId="178" fontId="16" fillId="33" borderId="65" xfId="0" applyNumberFormat="1" applyFont="1" applyFill="1" applyBorder="1" applyAlignment="1" applyProtection="1">
      <alignment vertical="center" shrinkToFit="1"/>
      <protection locked="0"/>
    </xf>
    <xf numFmtId="178" fontId="16" fillId="33" borderId="94" xfId="0" applyNumberFormat="1" applyFont="1" applyFill="1" applyBorder="1" applyAlignment="1" applyProtection="1">
      <alignment vertical="center" shrinkToFit="1"/>
      <protection locked="0"/>
    </xf>
    <xf numFmtId="0" fontId="3" fillId="34" borderId="130" xfId="0" applyFont="1" applyFill="1" applyBorder="1" applyAlignment="1" applyProtection="1">
      <alignment vertical="center"/>
      <protection/>
    </xf>
    <xf numFmtId="178" fontId="16" fillId="34" borderId="104" xfId="0" applyNumberFormat="1" applyFont="1" applyFill="1" applyBorder="1" applyAlignment="1" applyProtection="1">
      <alignment vertical="center" shrinkToFit="1"/>
      <protection/>
    </xf>
    <xf numFmtId="178" fontId="16" fillId="34" borderId="68" xfId="0" applyNumberFormat="1" applyFont="1" applyFill="1" applyBorder="1" applyAlignment="1" applyProtection="1">
      <alignment vertical="center" shrinkToFit="1"/>
      <protection/>
    </xf>
    <xf numFmtId="178" fontId="16" fillId="34" borderId="70" xfId="0" applyNumberFormat="1" applyFont="1" applyFill="1" applyBorder="1" applyAlignment="1" applyProtection="1">
      <alignment vertical="center" shrinkToFit="1"/>
      <protection/>
    </xf>
    <xf numFmtId="178" fontId="16" fillId="34" borderId="106" xfId="0" applyNumberFormat="1" applyFont="1" applyFill="1" applyBorder="1" applyAlignment="1" applyProtection="1">
      <alignment vertical="center" shrinkToFit="1"/>
      <protection/>
    </xf>
    <xf numFmtId="178" fontId="16" fillId="34" borderId="72" xfId="0" applyNumberFormat="1" applyFont="1" applyFill="1" applyBorder="1" applyAlignment="1" applyProtection="1">
      <alignment vertical="center" shrinkToFit="1"/>
      <protection/>
    </xf>
    <xf numFmtId="184" fontId="8" fillId="34" borderId="85" xfId="0" applyNumberFormat="1" applyFont="1" applyFill="1" applyBorder="1" applyAlignment="1" applyProtection="1">
      <alignment vertical="center" shrinkToFit="1"/>
      <protection/>
    </xf>
    <xf numFmtId="0" fontId="4" fillId="34" borderId="0" xfId="0" applyFont="1" applyFill="1" applyBorder="1" applyAlignment="1" applyProtection="1">
      <alignment horizontal="right" vertical="center" shrinkToFit="1"/>
      <protection/>
    </xf>
    <xf numFmtId="184" fontId="4" fillId="34" borderId="32" xfId="0" applyNumberFormat="1" applyFont="1" applyFill="1" applyBorder="1" applyAlignment="1" applyProtection="1">
      <alignment vertical="center" shrinkToFit="1"/>
      <protection/>
    </xf>
    <xf numFmtId="184" fontId="4" fillId="34" borderId="33" xfId="0" applyNumberFormat="1" applyFont="1" applyFill="1" applyBorder="1" applyAlignment="1" applyProtection="1">
      <alignment vertical="center" shrinkToFit="1"/>
      <protection/>
    </xf>
    <xf numFmtId="184" fontId="4" fillId="34" borderId="91" xfId="0" applyNumberFormat="1" applyFont="1" applyFill="1" applyBorder="1" applyAlignment="1" applyProtection="1">
      <alignment vertical="center" shrinkToFit="1"/>
      <protection/>
    </xf>
    <xf numFmtId="184" fontId="4" fillId="34" borderId="132" xfId="0" applyNumberFormat="1" applyFont="1" applyFill="1" applyBorder="1" applyAlignment="1" applyProtection="1">
      <alignment vertical="center" shrinkToFit="1"/>
      <protection/>
    </xf>
    <xf numFmtId="184" fontId="4" fillId="34" borderId="36" xfId="0" applyNumberFormat="1" applyFont="1" applyFill="1" applyBorder="1" applyAlignment="1" applyProtection="1">
      <alignment vertical="center" shrinkToFit="1"/>
      <protection/>
    </xf>
    <xf numFmtId="0" fontId="8" fillId="34" borderId="0" xfId="0" applyFont="1" applyFill="1" applyBorder="1" applyAlignment="1" applyProtection="1">
      <alignment horizontal="right" vertical="center" shrinkToFit="1"/>
      <protection/>
    </xf>
    <xf numFmtId="184" fontId="8" fillId="0" borderId="132" xfId="0" applyNumberFormat="1" applyFont="1" applyBorder="1" applyAlignment="1" applyProtection="1">
      <alignment vertical="center" shrinkToFit="1"/>
      <protection/>
    </xf>
    <xf numFmtId="183" fontId="6" fillId="34" borderId="133" xfId="0" applyNumberFormat="1" applyFont="1" applyFill="1" applyBorder="1" applyAlignment="1" applyProtection="1">
      <alignment vertical="center"/>
      <protection/>
    </xf>
    <xf numFmtId="184" fontId="6" fillId="34" borderId="32" xfId="0" applyNumberFormat="1" applyFont="1" applyFill="1" applyBorder="1" applyAlignment="1" applyProtection="1">
      <alignment vertical="center" shrinkToFit="1"/>
      <protection/>
    </xf>
    <xf numFmtId="0" fontId="0" fillId="0" borderId="0" xfId="0" applyBorder="1" applyAlignment="1" applyProtection="1">
      <alignment/>
      <protection/>
    </xf>
    <xf numFmtId="0" fontId="0" fillId="0" borderId="134" xfId="0" applyBorder="1" applyAlignment="1" applyProtection="1">
      <alignment/>
      <protection/>
    </xf>
    <xf numFmtId="0" fontId="0" fillId="0" borderId="18" xfId="0" applyBorder="1" applyAlignment="1" applyProtection="1">
      <alignment/>
      <protection/>
    </xf>
    <xf numFmtId="0" fontId="0" fillId="0" borderId="0" xfId="0" applyAlignment="1" applyProtection="1">
      <alignment horizontal="left" vertical="center"/>
      <protection/>
    </xf>
    <xf numFmtId="0" fontId="1" fillId="34" borderId="0" xfId="0" applyFont="1" applyFill="1" applyAlignment="1" applyProtection="1">
      <alignment vertical="center"/>
      <protection/>
    </xf>
    <xf numFmtId="182" fontId="8" fillId="34" borderId="135" xfId="0" applyNumberFormat="1" applyFont="1" applyFill="1" applyBorder="1" applyAlignment="1" applyProtection="1">
      <alignment horizontal="left" vertical="center"/>
      <protection/>
    </xf>
    <xf numFmtId="0" fontId="8" fillId="34" borderId="135" xfId="0" applyFont="1" applyFill="1" applyBorder="1" applyAlignment="1" applyProtection="1">
      <alignment horizontal="left" vertical="center"/>
      <protection/>
    </xf>
    <xf numFmtId="0" fontId="25" fillId="34" borderId="0" xfId="0" applyFont="1" applyFill="1" applyAlignment="1" applyProtection="1">
      <alignment vertical="top"/>
      <protection/>
    </xf>
    <xf numFmtId="0" fontId="8" fillId="34" borderId="0" xfId="0" applyFont="1" applyFill="1" applyAlignment="1" applyProtection="1">
      <alignment vertical="center"/>
      <protection/>
    </xf>
    <xf numFmtId="0" fontId="8" fillId="34" borderId="20" xfId="0" applyFont="1" applyFill="1" applyBorder="1" applyAlignment="1" applyProtection="1">
      <alignment vertical="center"/>
      <protection/>
    </xf>
    <xf numFmtId="0" fontId="6" fillId="34" borderId="21" xfId="0" applyFont="1" applyFill="1" applyBorder="1" applyAlignment="1" applyProtection="1">
      <alignment horizontal="center" vertical="center"/>
      <protection/>
    </xf>
    <xf numFmtId="0" fontId="6" fillId="34" borderId="75" xfId="0" applyFont="1" applyFill="1" applyBorder="1" applyAlignment="1" applyProtection="1">
      <alignment horizontal="center" vertical="center"/>
      <protection/>
    </xf>
    <xf numFmtId="0" fontId="6" fillId="34" borderId="0" xfId="0" applyFont="1" applyFill="1" applyAlignment="1" applyProtection="1">
      <alignment vertical="center"/>
      <protection/>
    </xf>
    <xf numFmtId="182" fontId="3" fillId="34" borderId="47" xfId="0" applyNumberFormat="1" applyFont="1" applyFill="1" applyBorder="1" applyAlignment="1" applyProtection="1">
      <alignment vertical="center"/>
      <protection/>
    </xf>
    <xf numFmtId="182" fontId="6" fillId="34" borderId="136" xfId="0" applyNumberFormat="1" applyFont="1" applyFill="1" applyBorder="1" applyAlignment="1" applyProtection="1">
      <alignment horizontal="center" vertical="center"/>
      <protection/>
    </xf>
    <xf numFmtId="0" fontId="6" fillId="34" borderId="25" xfId="0" applyFont="1" applyFill="1" applyBorder="1" applyAlignment="1" applyProtection="1">
      <alignment horizontal="center" vertical="center" wrapText="1"/>
      <protection/>
    </xf>
    <xf numFmtId="0" fontId="6" fillId="34" borderId="43" xfId="0" applyFont="1" applyFill="1" applyBorder="1" applyAlignment="1" applyProtection="1">
      <alignment horizontal="center" vertical="center"/>
      <protection/>
    </xf>
    <xf numFmtId="0" fontId="6" fillId="34" borderId="137" xfId="0" applyFont="1" applyFill="1" applyBorder="1" applyAlignment="1" applyProtection="1">
      <alignment horizontal="center" vertical="center"/>
      <protection/>
    </xf>
    <xf numFmtId="184" fontId="6" fillId="34" borderId="51" xfId="0" applyNumberFormat="1" applyFont="1" applyFill="1" applyBorder="1" applyAlignment="1" applyProtection="1">
      <alignment horizontal="center" vertical="center"/>
      <protection/>
    </xf>
    <xf numFmtId="184" fontId="6" fillId="34" borderId="138" xfId="0" applyNumberFormat="1" applyFont="1" applyFill="1" applyBorder="1" applyAlignment="1" applyProtection="1">
      <alignment horizontal="center" vertical="center"/>
      <protection/>
    </xf>
    <xf numFmtId="0" fontId="8" fillId="34" borderId="139" xfId="0" applyFont="1" applyFill="1" applyBorder="1" applyAlignment="1" applyProtection="1">
      <alignment vertical="center"/>
      <protection/>
    </xf>
    <xf numFmtId="0" fontId="7" fillId="34" borderId="30" xfId="0" applyFont="1" applyFill="1" applyBorder="1" applyAlignment="1" applyProtection="1">
      <alignment horizontal="center" vertical="center"/>
      <protection/>
    </xf>
    <xf numFmtId="0" fontId="6" fillId="36" borderId="33" xfId="0" applyFont="1" applyFill="1" applyBorder="1" applyAlignment="1" applyProtection="1">
      <alignment horizontal="center" vertical="center"/>
      <protection/>
    </xf>
    <xf numFmtId="0" fontId="6" fillId="36" borderId="132" xfId="0" applyFont="1" applyFill="1" applyBorder="1" applyAlignment="1" applyProtection="1">
      <alignment horizontal="center" vertical="center"/>
      <protection/>
    </xf>
    <xf numFmtId="184" fontId="6" fillId="36" borderId="140" xfId="0" applyNumberFormat="1" applyFont="1" applyFill="1" applyBorder="1" applyAlignment="1" applyProtection="1">
      <alignment horizontal="center" vertical="center"/>
      <protection/>
    </xf>
    <xf numFmtId="184" fontId="6" fillId="36" borderId="141" xfId="0" applyNumberFormat="1" applyFont="1" applyFill="1" applyBorder="1" applyAlignment="1" applyProtection="1">
      <alignment horizontal="center" vertical="center"/>
      <protection/>
    </xf>
    <xf numFmtId="0" fontId="6" fillId="36" borderId="140" xfId="0" applyFont="1" applyFill="1" applyBorder="1" applyAlignment="1" applyProtection="1">
      <alignment horizontal="center" vertical="center"/>
      <protection/>
    </xf>
    <xf numFmtId="185" fontId="0" fillId="34" borderId="37" xfId="0" applyNumberFormat="1" applyFill="1" applyBorder="1" applyAlignment="1" applyProtection="1">
      <alignment vertical="center"/>
      <protection/>
    </xf>
    <xf numFmtId="184" fontId="0" fillId="34" borderId="38" xfId="0" applyNumberFormat="1" applyFill="1" applyBorder="1" applyAlignment="1" applyProtection="1">
      <alignment vertical="center" shrinkToFit="1"/>
      <protection/>
    </xf>
    <xf numFmtId="179" fontId="0" fillId="34" borderId="0" xfId="0" applyNumberFormat="1" applyFill="1" applyBorder="1" applyAlignment="1" applyProtection="1">
      <alignment vertical="center"/>
      <protection/>
    </xf>
    <xf numFmtId="184" fontId="0" fillId="34" borderId="54" xfId="0" applyNumberFormat="1" applyFill="1" applyBorder="1" applyAlignment="1" applyProtection="1">
      <alignment horizontal="right" vertical="center" shrinkToFit="1"/>
      <protection/>
    </xf>
    <xf numFmtId="0" fontId="0" fillId="34" borderId="0" xfId="0" applyFill="1" applyBorder="1" applyAlignment="1" applyProtection="1">
      <alignment horizontal="right" vertical="center" shrinkToFit="1"/>
      <protection/>
    </xf>
    <xf numFmtId="184" fontId="0" fillId="34" borderId="54" xfId="0" applyNumberFormat="1" applyFill="1" applyBorder="1" applyAlignment="1" applyProtection="1" quotePrefix="1">
      <alignment horizontal="right" vertical="center" shrinkToFit="1"/>
      <protection/>
    </xf>
    <xf numFmtId="184" fontId="16" fillId="34" borderId="59" xfId="0" applyNumberFormat="1" applyFont="1" applyFill="1" applyBorder="1" applyAlignment="1" applyProtection="1">
      <alignment horizontal="right" vertical="center" shrinkToFit="1"/>
      <protection/>
    </xf>
    <xf numFmtId="184" fontId="16" fillId="34" borderId="142" xfId="0" applyNumberFormat="1" applyFont="1" applyFill="1" applyBorder="1" applyAlignment="1" applyProtection="1">
      <alignment horizontal="right" vertical="center" shrinkToFit="1"/>
      <protection/>
    </xf>
    <xf numFmtId="184" fontId="16" fillId="34" borderId="143" xfId="0" applyNumberFormat="1" applyFont="1" applyFill="1" applyBorder="1" applyAlignment="1" applyProtection="1">
      <alignment horizontal="right" vertical="center" shrinkToFit="1"/>
      <protection/>
    </xf>
    <xf numFmtId="184" fontId="16" fillId="34" borderId="144" xfId="0" applyNumberFormat="1" applyFont="1" applyFill="1" applyBorder="1" applyAlignment="1" applyProtection="1">
      <alignment horizontal="right" vertical="center" shrinkToFit="1"/>
      <protection/>
    </xf>
    <xf numFmtId="184" fontId="0" fillId="34" borderId="39" xfId="0" applyNumberFormat="1" applyFill="1" applyBorder="1" applyAlignment="1" applyProtection="1">
      <alignment horizontal="right" vertical="center" shrinkToFit="1"/>
      <protection/>
    </xf>
    <xf numFmtId="184" fontId="0" fillId="34" borderId="76" xfId="0" applyNumberFormat="1" applyFill="1" applyBorder="1" applyAlignment="1" applyProtection="1" quotePrefix="1">
      <alignment horizontal="right" vertical="center" shrinkToFit="1"/>
      <protection/>
    </xf>
    <xf numFmtId="184" fontId="16" fillId="34" borderId="43" xfId="0" applyNumberFormat="1" applyFont="1" applyFill="1" applyBorder="1" applyAlignment="1" applyProtection="1">
      <alignment horizontal="right" vertical="center" shrinkToFit="1"/>
      <protection/>
    </xf>
    <xf numFmtId="184" fontId="16" fillId="34" borderId="137" xfId="0" applyNumberFormat="1" applyFont="1" applyFill="1" applyBorder="1" applyAlignment="1" applyProtection="1">
      <alignment horizontal="right" vertical="center" shrinkToFit="1"/>
      <protection/>
    </xf>
    <xf numFmtId="185" fontId="0" fillId="34" borderId="47" xfId="0" applyNumberFormat="1" applyFill="1" applyBorder="1" applyAlignment="1" applyProtection="1">
      <alignment vertical="center"/>
      <protection/>
    </xf>
    <xf numFmtId="184" fontId="0" fillId="34" borderId="48" xfId="0" applyNumberFormat="1" applyFill="1" applyBorder="1" applyAlignment="1" applyProtection="1">
      <alignment vertical="center" shrinkToFit="1"/>
      <protection/>
    </xf>
    <xf numFmtId="184" fontId="0" fillId="34" borderId="25" xfId="0" applyNumberFormat="1" applyFill="1" applyBorder="1" applyAlignment="1" applyProtection="1">
      <alignment horizontal="right" vertical="center" shrinkToFit="1"/>
      <protection/>
    </xf>
    <xf numFmtId="184" fontId="0" fillId="34" borderId="69" xfId="0" applyNumberFormat="1" applyFill="1" applyBorder="1" applyAlignment="1" applyProtection="1" quotePrefix="1">
      <alignment horizontal="right" vertical="center" shrinkToFit="1"/>
      <protection/>
    </xf>
    <xf numFmtId="184" fontId="16" fillId="34" borderId="78" xfId="0" applyNumberFormat="1" applyFont="1" applyFill="1" applyBorder="1" applyAlignment="1" applyProtection="1">
      <alignment horizontal="right" vertical="center" shrinkToFit="1"/>
      <protection/>
    </xf>
    <xf numFmtId="184" fontId="16" fillId="34" borderId="145" xfId="0" applyNumberFormat="1" applyFont="1" applyFill="1" applyBorder="1" applyAlignment="1" applyProtection="1">
      <alignment horizontal="right" vertical="center" shrinkToFit="1"/>
      <protection/>
    </xf>
    <xf numFmtId="185" fontId="0" fillId="34" borderId="74" xfId="0" applyNumberFormat="1" applyFill="1" applyBorder="1" applyAlignment="1" applyProtection="1">
      <alignment vertical="center"/>
      <protection/>
    </xf>
    <xf numFmtId="184" fontId="0" fillId="34" borderId="75" xfId="0" applyNumberFormat="1" applyFill="1" applyBorder="1" applyAlignment="1" applyProtection="1">
      <alignment vertical="center" shrinkToFit="1"/>
      <protection/>
    </xf>
    <xf numFmtId="0" fontId="7" fillId="36" borderId="54" xfId="0" applyFont="1" applyFill="1" applyBorder="1" applyAlignment="1" applyProtection="1">
      <alignment horizontal="right" vertical="center" shrinkToFit="1"/>
      <protection/>
    </xf>
    <xf numFmtId="0" fontId="7" fillId="34" borderId="0" xfId="0" applyFont="1" applyFill="1" applyBorder="1" applyAlignment="1" applyProtection="1">
      <alignment horizontal="right" vertical="center" shrinkToFit="1"/>
      <protection/>
    </xf>
    <xf numFmtId="0" fontId="16" fillId="36" borderId="40" xfId="0" applyFont="1" applyFill="1" applyBorder="1" applyAlignment="1" applyProtection="1">
      <alignment horizontal="right" vertical="center" shrinkToFit="1"/>
      <protection/>
    </xf>
    <xf numFmtId="0" fontId="16" fillId="36" borderId="146" xfId="0" applyFont="1" applyFill="1" applyBorder="1" applyAlignment="1" applyProtection="1">
      <alignment horizontal="right" vertical="center" shrinkToFit="1"/>
      <protection/>
    </xf>
    <xf numFmtId="184" fontId="16" fillId="36" borderId="147" xfId="0" applyNumberFormat="1" applyFont="1" applyFill="1" applyBorder="1" applyAlignment="1" applyProtection="1">
      <alignment horizontal="right" vertical="center" shrinkToFit="1"/>
      <protection/>
    </xf>
    <xf numFmtId="184" fontId="16" fillId="36" borderId="148" xfId="0" applyNumberFormat="1" applyFont="1" applyFill="1" applyBorder="1" applyAlignment="1" applyProtection="1">
      <alignment horizontal="right" vertical="center" shrinkToFit="1"/>
      <protection/>
    </xf>
    <xf numFmtId="0" fontId="16" fillId="36" borderId="147" xfId="0" applyFont="1" applyFill="1" applyBorder="1" applyAlignment="1" applyProtection="1">
      <alignment horizontal="right" vertical="center" shrinkToFit="1"/>
      <protection/>
    </xf>
    <xf numFmtId="185" fontId="18" fillId="34" borderId="57" xfId="0" applyNumberFormat="1" applyFont="1" applyFill="1" applyBorder="1" applyAlignment="1" applyProtection="1">
      <alignment vertical="center"/>
      <protection/>
    </xf>
    <xf numFmtId="184" fontId="0" fillId="34" borderId="58" xfId="0" applyNumberFormat="1" applyFill="1" applyBorder="1" applyAlignment="1" applyProtection="1">
      <alignment vertical="center" shrinkToFit="1"/>
      <protection/>
    </xf>
    <xf numFmtId="0" fontId="7" fillId="36" borderId="39" xfId="0" applyFont="1" applyFill="1" applyBorder="1" applyAlignment="1" applyProtection="1">
      <alignment horizontal="right" vertical="center" shrinkToFit="1"/>
      <protection/>
    </xf>
    <xf numFmtId="0" fontId="16" fillId="36" borderId="43" xfId="0" applyFont="1" applyFill="1" applyBorder="1" applyAlignment="1" applyProtection="1">
      <alignment horizontal="right" vertical="center" shrinkToFit="1"/>
      <protection/>
    </xf>
    <xf numFmtId="0" fontId="16" fillId="36" borderId="137" xfId="0" applyFont="1" applyFill="1" applyBorder="1" applyAlignment="1" applyProtection="1">
      <alignment horizontal="right" vertical="center" shrinkToFit="1"/>
      <protection/>
    </xf>
    <xf numFmtId="184" fontId="16" fillId="36" borderId="149" xfId="0" applyNumberFormat="1" applyFont="1" applyFill="1" applyBorder="1" applyAlignment="1" applyProtection="1">
      <alignment horizontal="right" vertical="center" shrinkToFit="1"/>
      <protection/>
    </xf>
    <xf numFmtId="184" fontId="16" fillId="36" borderId="150" xfId="0" applyNumberFormat="1" applyFont="1" applyFill="1" applyBorder="1" applyAlignment="1" applyProtection="1">
      <alignment horizontal="right" vertical="center" shrinkToFit="1"/>
      <protection/>
    </xf>
    <xf numFmtId="0" fontId="16" fillId="36" borderId="149" xfId="0" applyFont="1" applyFill="1" applyBorder="1" applyAlignment="1" applyProtection="1">
      <alignment horizontal="right" vertical="center" shrinkToFit="1"/>
      <protection/>
    </xf>
    <xf numFmtId="184" fontId="0" fillId="34" borderId="64" xfId="0" applyNumberFormat="1" applyFill="1" applyBorder="1" applyAlignment="1" applyProtection="1">
      <alignment vertical="center" shrinkToFit="1"/>
      <protection/>
    </xf>
    <xf numFmtId="0" fontId="7" fillId="36" borderId="86" xfId="0" applyFont="1" applyFill="1" applyBorder="1" applyAlignment="1" applyProtection="1">
      <alignment horizontal="right" vertical="center" shrinkToFit="1"/>
      <protection/>
    </xf>
    <xf numFmtId="0" fontId="16" fillId="36" borderId="49" xfId="0" applyFont="1" applyFill="1" applyBorder="1" applyAlignment="1" applyProtection="1">
      <alignment horizontal="right" vertical="center" shrinkToFit="1"/>
      <protection/>
    </xf>
    <xf numFmtId="0" fontId="16" fillId="36" borderId="138" xfId="0" applyFont="1" applyFill="1" applyBorder="1" applyAlignment="1" applyProtection="1">
      <alignment horizontal="right" vertical="center" shrinkToFit="1"/>
      <protection/>
    </xf>
    <xf numFmtId="184" fontId="16" fillId="36" borderId="151" xfId="0" applyNumberFormat="1" applyFont="1" applyFill="1" applyBorder="1" applyAlignment="1" applyProtection="1">
      <alignment horizontal="right" vertical="center" shrinkToFit="1"/>
      <protection/>
    </xf>
    <xf numFmtId="184" fontId="16" fillId="36" borderId="152" xfId="0" applyNumberFormat="1" applyFont="1" applyFill="1" applyBorder="1" applyAlignment="1" applyProtection="1">
      <alignment horizontal="right" vertical="center" shrinkToFit="1"/>
      <protection/>
    </xf>
    <xf numFmtId="0" fontId="16" fillId="36" borderId="151" xfId="0" applyFont="1" applyFill="1" applyBorder="1" applyAlignment="1" applyProtection="1">
      <alignment horizontal="right" vertical="center" shrinkToFit="1"/>
      <protection/>
    </xf>
    <xf numFmtId="0" fontId="3" fillId="34" borderId="0" xfId="0" applyFont="1" applyFill="1" applyAlignment="1" applyProtection="1">
      <alignment vertical="center"/>
      <protection/>
    </xf>
    <xf numFmtId="184" fontId="3" fillId="34" borderId="67" xfId="0" applyNumberFormat="1" applyFont="1" applyFill="1" applyBorder="1" applyAlignment="1" applyProtection="1">
      <alignment vertical="center" shrinkToFit="1"/>
      <protection/>
    </xf>
    <xf numFmtId="184" fontId="3" fillId="34" borderId="86" xfId="0" applyNumberFormat="1" applyFont="1" applyFill="1" applyBorder="1" applyAlignment="1" applyProtection="1">
      <alignment horizontal="right" vertical="center" shrinkToFit="1"/>
      <protection/>
    </xf>
    <xf numFmtId="0" fontId="3" fillId="34" borderId="0" xfId="0" applyFont="1" applyFill="1" applyBorder="1" applyAlignment="1" applyProtection="1">
      <alignment horizontal="right" vertical="center" shrinkToFit="1"/>
      <protection/>
    </xf>
    <xf numFmtId="184" fontId="6" fillId="34" borderId="87" xfId="0" applyNumberFormat="1" applyFont="1" applyFill="1" applyBorder="1" applyAlignment="1" applyProtection="1">
      <alignment horizontal="right" vertical="center" shrinkToFit="1"/>
      <protection/>
    </xf>
    <xf numFmtId="184" fontId="6" fillId="34" borderId="153" xfId="0" applyNumberFormat="1" applyFont="1" applyFill="1" applyBorder="1" applyAlignment="1" applyProtection="1">
      <alignment horizontal="right" vertical="center" shrinkToFit="1"/>
      <protection/>
    </xf>
    <xf numFmtId="184" fontId="6" fillId="34" borderId="154" xfId="0" applyNumberFormat="1" applyFont="1" applyFill="1" applyBorder="1" applyAlignment="1" applyProtection="1">
      <alignment horizontal="right" vertical="center" shrinkToFit="1"/>
      <protection/>
    </xf>
    <xf numFmtId="184" fontId="6" fillId="34" borderId="155" xfId="0" applyNumberFormat="1" applyFont="1" applyFill="1" applyBorder="1" applyAlignment="1" applyProtection="1">
      <alignment horizontal="right" vertical="center" shrinkToFit="1"/>
      <protection/>
    </xf>
    <xf numFmtId="179" fontId="3" fillId="34" borderId="0" xfId="0" applyNumberFormat="1" applyFont="1" applyFill="1" applyBorder="1" applyAlignment="1" applyProtection="1">
      <alignment horizontal="right" vertical="center" shrinkToFit="1"/>
      <protection/>
    </xf>
    <xf numFmtId="184" fontId="6" fillId="34" borderId="0" xfId="0" applyNumberFormat="1" applyFont="1" applyFill="1" applyBorder="1" applyAlignment="1" applyProtection="1">
      <alignment horizontal="right" vertical="center" shrinkToFit="1"/>
      <protection/>
    </xf>
    <xf numFmtId="180" fontId="0" fillId="34" borderId="75" xfId="0" applyNumberFormat="1" applyFill="1" applyBorder="1" applyAlignment="1" applyProtection="1">
      <alignment vertical="center" shrinkToFit="1"/>
      <protection/>
    </xf>
    <xf numFmtId="187" fontId="0" fillId="34" borderId="0" xfId="0" applyNumberFormat="1" applyFill="1" applyBorder="1" applyAlignment="1" applyProtection="1">
      <alignment vertical="center"/>
      <protection/>
    </xf>
    <xf numFmtId="180" fontId="0" fillId="34" borderId="54" xfId="0" applyNumberFormat="1" applyFill="1" applyBorder="1" applyAlignment="1" applyProtection="1">
      <alignment vertical="center" shrinkToFit="1"/>
      <protection/>
    </xf>
    <xf numFmtId="187" fontId="0" fillId="34" borderId="0" xfId="0" applyNumberFormat="1" applyFill="1" applyBorder="1" applyAlignment="1" applyProtection="1">
      <alignment horizontal="right" vertical="center" shrinkToFit="1"/>
      <protection/>
    </xf>
    <xf numFmtId="184" fontId="0" fillId="34" borderId="54" xfId="0" applyNumberFormat="1" applyFill="1" applyBorder="1" applyAlignment="1" applyProtection="1">
      <alignment vertical="center" shrinkToFit="1"/>
      <protection/>
    </xf>
    <xf numFmtId="180" fontId="16" fillId="34" borderId="40" xfId="0" applyNumberFormat="1" applyFont="1" applyFill="1" applyBorder="1" applyAlignment="1" applyProtection="1">
      <alignment vertical="center" shrinkToFit="1"/>
      <protection/>
    </xf>
    <xf numFmtId="180" fontId="16" fillId="34" borderId="146" xfId="0" applyNumberFormat="1" applyFont="1" applyFill="1" applyBorder="1" applyAlignment="1" applyProtection="1">
      <alignment vertical="center" shrinkToFit="1"/>
      <protection/>
    </xf>
    <xf numFmtId="184" fontId="16" fillId="34" borderId="147" xfId="0" applyNumberFormat="1" applyFont="1" applyFill="1" applyBorder="1" applyAlignment="1" applyProtection="1">
      <alignment vertical="center" shrinkToFit="1"/>
      <protection/>
    </xf>
    <xf numFmtId="184" fontId="16" fillId="34" borderId="148" xfId="0" applyNumberFormat="1" applyFont="1" applyFill="1" applyBorder="1" applyAlignment="1" applyProtection="1">
      <alignment vertical="center" shrinkToFit="1"/>
      <protection/>
    </xf>
    <xf numFmtId="180" fontId="16" fillId="34" borderId="147" xfId="0" applyNumberFormat="1" applyFont="1" applyFill="1" applyBorder="1" applyAlignment="1" applyProtection="1">
      <alignment vertical="center" shrinkToFit="1"/>
      <protection/>
    </xf>
    <xf numFmtId="180" fontId="0" fillId="34" borderId="38" xfId="0" applyNumberFormat="1" applyFill="1" applyBorder="1" applyAlignment="1" applyProtection="1">
      <alignment vertical="center" shrinkToFit="1"/>
      <protection/>
    </xf>
    <xf numFmtId="180" fontId="0" fillId="34" borderId="39" xfId="0" applyNumberFormat="1" applyFill="1" applyBorder="1" applyAlignment="1" applyProtection="1">
      <alignment vertical="center" shrinkToFit="1"/>
      <protection/>
    </xf>
    <xf numFmtId="184" fontId="0" fillId="34" borderId="76" xfId="0" applyNumberFormat="1" applyFill="1" applyBorder="1" applyAlignment="1" applyProtection="1">
      <alignment vertical="center" shrinkToFit="1"/>
      <protection/>
    </xf>
    <xf numFmtId="180" fontId="16" fillId="34" borderId="43" xfId="0" applyNumberFormat="1" applyFont="1" applyFill="1" applyBorder="1" applyAlignment="1" applyProtection="1">
      <alignment vertical="center" shrinkToFit="1"/>
      <protection/>
    </xf>
    <xf numFmtId="180" fontId="16" fillId="34" borderId="137" xfId="0" applyNumberFormat="1" applyFont="1" applyFill="1" applyBorder="1" applyAlignment="1" applyProtection="1">
      <alignment vertical="center" shrinkToFit="1"/>
      <protection/>
    </xf>
    <xf numFmtId="184" fontId="16" fillId="34" borderId="149" xfId="0" applyNumberFormat="1" applyFont="1" applyFill="1" applyBorder="1" applyAlignment="1" applyProtection="1">
      <alignment vertical="center" shrinkToFit="1"/>
      <protection/>
    </xf>
    <xf numFmtId="184" fontId="16" fillId="34" borderId="150" xfId="0" applyNumberFormat="1" applyFont="1" applyFill="1" applyBorder="1" applyAlignment="1" applyProtection="1">
      <alignment vertical="center" shrinkToFit="1"/>
      <protection/>
    </xf>
    <xf numFmtId="180" fontId="16" fillId="34" borderId="149" xfId="0" applyNumberFormat="1" applyFont="1" applyFill="1" applyBorder="1" applyAlignment="1" applyProtection="1">
      <alignment vertical="center" shrinkToFit="1"/>
      <protection/>
    </xf>
    <xf numFmtId="180" fontId="0" fillId="34" borderId="48" xfId="0" applyNumberFormat="1" applyFill="1" applyBorder="1" applyAlignment="1" applyProtection="1">
      <alignment vertical="center" shrinkToFit="1"/>
      <protection/>
    </xf>
    <xf numFmtId="180" fontId="0" fillId="34" borderId="25" xfId="0" applyNumberFormat="1" applyFill="1" applyBorder="1" applyAlignment="1" applyProtection="1">
      <alignment vertical="center" shrinkToFit="1"/>
      <protection/>
    </xf>
    <xf numFmtId="184" fontId="0" fillId="34" borderId="69" xfId="0" applyNumberFormat="1" applyFill="1" applyBorder="1" applyAlignment="1" applyProtection="1">
      <alignment vertical="center" shrinkToFit="1"/>
      <protection/>
    </xf>
    <xf numFmtId="180" fontId="16" fillId="34" borderId="49" xfId="0" applyNumberFormat="1" applyFont="1" applyFill="1" applyBorder="1" applyAlignment="1" applyProtection="1">
      <alignment vertical="center" shrinkToFit="1"/>
      <protection/>
    </xf>
    <xf numFmtId="180" fontId="16" fillId="34" borderId="138" xfId="0" applyNumberFormat="1" applyFont="1" applyFill="1" applyBorder="1" applyAlignment="1" applyProtection="1">
      <alignment vertical="center" shrinkToFit="1"/>
      <protection/>
    </xf>
    <xf numFmtId="184" fontId="16" fillId="34" borderId="151" xfId="0" applyNumberFormat="1" applyFont="1" applyFill="1" applyBorder="1" applyAlignment="1" applyProtection="1">
      <alignment vertical="center" shrinkToFit="1"/>
      <protection/>
    </xf>
    <xf numFmtId="184" fontId="16" fillId="34" borderId="152" xfId="0" applyNumberFormat="1" applyFont="1" applyFill="1" applyBorder="1" applyAlignment="1" applyProtection="1">
      <alignment vertical="center" shrinkToFit="1"/>
      <protection/>
    </xf>
    <xf numFmtId="180" fontId="16" fillId="34" borderId="151" xfId="0" applyNumberFormat="1" applyFont="1" applyFill="1" applyBorder="1" applyAlignment="1" applyProtection="1">
      <alignment vertical="center" shrinkToFit="1"/>
      <protection/>
    </xf>
    <xf numFmtId="0" fontId="0" fillId="34" borderId="52" xfId="0" applyFill="1" applyBorder="1" applyAlignment="1" applyProtection="1">
      <alignment vertical="center"/>
      <protection/>
    </xf>
    <xf numFmtId="180" fontId="0" fillId="34" borderId="156" xfId="0" applyNumberFormat="1" applyFill="1" applyBorder="1" applyAlignment="1" applyProtection="1">
      <alignment vertical="center" shrinkToFit="1"/>
      <protection/>
    </xf>
    <xf numFmtId="187" fontId="0" fillId="36" borderId="54" xfId="0" applyNumberFormat="1" applyFill="1" applyBorder="1" applyAlignment="1" applyProtection="1">
      <alignment horizontal="right" vertical="center" shrinkToFit="1"/>
      <protection/>
    </xf>
    <xf numFmtId="179" fontId="0" fillId="36" borderId="54" xfId="0" applyNumberFormat="1" applyFill="1" applyBorder="1" applyAlignment="1" applyProtection="1">
      <alignment horizontal="right" vertical="center" shrinkToFit="1"/>
      <protection/>
    </xf>
    <xf numFmtId="187" fontId="16" fillId="36" borderId="40" xfId="0" applyNumberFormat="1" applyFont="1" applyFill="1" applyBorder="1" applyAlignment="1" applyProtection="1">
      <alignment horizontal="right" vertical="center" shrinkToFit="1"/>
      <protection/>
    </xf>
    <xf numFmtId="187" fontId="16" fillId="36" borderId="146" xfId="0" applyNumberFormat="1" applyFont="1" applyFill="1" applyBorder="1" applyAlignment="1" applyProtection="1">
      <alignment horizontal="right" vertical="center" shrinkToFit="1"/>
      <protection/>
    </xf>
    <xf numFmtId="187" fontId="16" fillId="36" borderId="147" xfId="0" applyNumberFormat="1" applyFont="1" applyFill="1" applyBorder="1" applyAlignment="1" applyProtection="1">
      <alignment horizontal="right" vertical="center" shrinkToFit="1"/>
      <protection/>
    </xf>
    <xf numFmtId="0" fontId="0" fillId="34" borderId="57" xfId="0" applyFill="1" applyBorder="1" applyAlignment="1" applyProtection="1">
      <alignment vertical="center" wrapText="1"/>
      <protection/>
    </xf>
    <xf numFmtId="187" fontId="0" fillId="36" borderId="76" xfId="0" applyNumberFormat="1" applyFill="1" applyBorder="1" applyAlignment="1" applyProtection="1">
      <alignment horizontal="right" vertical="center" shrinkToFit="1"/>
      <protection/>
    </xf>
    <xf numFmtId="179" fontId="0" fillId="36" borderId="76" xfId="0" applyNumberFormat="1" applyFill="1" applyBorder="1" applyAlignment="1" applyProtection="1">
      <alignment horizontal="right" vertical="center" shrinkToFit="1"/>
      <protection/>
    </xf>
    <xf numFmtId="187" fontId="16" fillId="36" borderId="43" xfId="0" applyNumberFormat="1" applyFont="1" applyFill="1" applyBorder="1" applyAlignment="1" applyProtection="1">
      <alignment horizontal="right" vertical="center" shrinkToFit="1"/>
      <protection/>
    </xf>
    <xf numFmtId="187" fontId="16" fillId="36" borderId="137" xfId="0" applyNumberFormat="1" applyFont="1" applyFill="1" applyBorder="1" applyAlignment="1" applyProtection="1">
      <alignment horizontal="right" vertical="center" shrinkToFit="1"/>
      <protection/>
    </xf>
    <xf numFmtId="187" fontId="16" fillId="36" borderId="149" xfId="0" applyNumberFormat="1" applyFont="1" applyFill="1" applyBorder="1" applyAlignment="1" applyProtection="1">
      <alignment horizontal="right" vertical="center" shrinkToFit="1"/>
      <protection/>
    </xf>
    <xf numFmtId="0" fontId="3" fillId="34" borderId="74" xfId="0" applyFont="1" applyFill="1" applyBorder="1" applyAlignment="1" applyProtection="1">
      <alignment vertical="center"/>
      <protection/>
    </xf>
    <xf numFmtId="184" fontId="0" fillId="34" borderId="97" xfId="0" applyNumberFormat="1" applyFill="1" applyBorder="1" applyAlignment="1" applyProtection="1">
      <alignment vertical="center" shrinkToFit="1"/>
      <protection/>
    </xf>
    <xf numFmtId="187" fontId="6" fillId="36" borderId="43" xfId="0" applyNumberFormat="1" applyFont="1" applyFill="1" applyBorder="1" applyAlignment="1" applyProtection="1">
      <alignment horizontal="right" vertical="center" shrinkToFit="1"/>
      <protection/>
    </xf>
    <xf numFmtId="187" fontId="6" fillId="36" borderId="137" xfId="0" applyNumberFormat="1" applyFont="1" applyFill="1" applyBorder="1" applyAlignment="1" applyProtection="1">
      <alignment horizontal="right" vertical="center" shrinkToFit="1"/>
      <protection/>
    </xf>
    <xf numFmtId="184" fontId="6" fillId="36" borderId="149" xfId="0" applyNumberFormat="1" applyFont="1" applyFill="1" applyBorder="1" applyAlignment="1" applyProtection="1">
      <alignment horizontal="right" vertical="center" shrinkToFit="1"/>
      <protection/>
    </xf>
    <xf numFmtId="184" fontId="6" fillId="36" borderId="150" xfId="0" applyNumberFormat="1" applyFont="1" applyFill="1" applyBorder="1" applyAlignment="1" applyProtection="1">
      <alignment horizontal="right" vertical="center" shrinkToFit="1"/>
      <protection/>
    </xf>
    <xf numFmtId="187" fontId="6" fillId="36" borderId="149" xfId="0" applyNumberFormat="1" applyFont="1" applyFill="1" applyBorder="1" applyAlignment="1" applyProtection="1">
      <alignment horizontal="right" vertical="center" shrinkToFit="1"/>
      <protection/>
    </xf>
    <xf numFmtId="0" fontId="3" fillId="34" borderId="80" xfId="0" applyFont="1" applyFill="1" applyBorder="1" applyAlignment="1" applyProtection="1">
      <alignment vertical="center"/>
      <protection/>
    </xf>
    <xf numFmtId="179" fontId="0" fillId="36" borderId="69" xfId="0" applyNumberFormat="1" applyFill="1" applyBorder="1" applyAlignment="1" applyProtection="1">
      <alignment horizontal="right" vertical="center" shrinkToFit="1"/>
      <protection/>
    </xf>
    <xf numFmtId="187" fontId="6" fillId="36" borderId="49" xfId="0" applyNumberFormat="1" applyFont="1" applyFill="1" applyBorder="1" applyAlignment="1" applyProtection="1">
      <alignment horizontal="right" vertical="center" shrinkToFit="1"/>
      <protection/>
    </xf>
    <xf numFmtId="187" fontId="6" fillId="36" borderId="138" xfId="0" applyNumberFormat="1" applyFont="1" applyFill="1" applyBorder="1" applyAlignment="1" applyProtection="1">
      <alignment horizontal="right" vertical="center" shrinkToFit="1"/>
      <protection/>
    </xf>
    <xf numFmtId="184" fontId="6" fillId="36" borderId="151" xfId="0" applyNumberFormat="1" applyFont="1" applyFill="1" applyBorder="1" applyAlignment="1" applyProtection="1">
      <alignment horizontal="right" vertical="center" shrinkToFit="1"/>
      <protection/>
    </xf>
    <xf numFmtId="184" fontId="6" fillId="36" borderId="152" xfId="0" applyNumberFormat="1" applyFont="1" applyFill="1" applyBorder="1" applyAlignment="1" applyProtection="1">
      <alignment horizontal="right" vertical="center" shrinkToFit="1"/>
      <protection/>
    </xf>
    <xf numFmtId="187" fontId="6" fillId="36" borderId="151" xfId="0" applyNumberFormat="1" applyFont="1" applyFill="1" applyBorder="1" applyAlignment="1" applyProtection="1">
      <alignment horizontal="right" vertical="center" shrinkToFit="1"/>
      <protection/>
    </xf>
    <xf numFmtId="0" fontId="3" fillId="34" borderId="57" xfId="0" applyFont="1" applyFill="1" applyBorder="1" applyAlignment="1" applyProtection="1">
      <alignment vertical="center"/>
      <protection/>
    </xf>
    <xf numFmtId="180" fontId="3" fillId="34" borderId="58" xfId="0" applyNumberFormat="1" applyFont="1" applyFill="1" applyBorder="1" applyAlignment="1" applyProtection="1">
      <alignment vertical="center" shrinkToFit="1"/>
      <protection/>
    </xf>
    <xf numFmtId="181" fontId="3" fillId="34" borderId="0" xfId="0" applyNumberFormat="1" applyFont="1" applyFill="1" applyBorder="1" applyAlignment="1" applyProtection="1">
      <alignment vertical="center"/>
      <protection/>
    </xf>
    <xf numFmtId="180" fontId="3" fillId="34" borderId="86" xfId="0" applyNumberFormat="1" applyFont="1" applyFill="1" applyBorder="1" applyAlignment="1" applyProtection="1">
      <alignment vertical="center" shrinkToFit="1"/>
      <protection/>
    </xf>
    <xf numFmtId="181" fontId="3" fillId="34" borderId="0" xfId="0" applyNumberFormat="1" applyFont="1" applyFill="1" applyBorder="1" applyAlignment="1" applyProtection="1">
      <alignment horizontal="right" vertical="center" shrinkToFit="1"/>
      <protection/>
    </xf>
    <xf numFmtId="184" fontId="3" fillId="34" borderId="32" xfId="0" applyNumberFormat="1" applyFont="1" applyFill="1" applyBorder="1" applyAlignment="1" applyProtection="1">
      <alignment vertical="center" shrinkToFit="1"/>
      <protection/>
    </xf>
    <xf numFmtId="180" fontId="6" fillId="34" borderId="87" xfId="0" applyNumberFormat="1" applyFont="1" applyFill="1" applyBorder="1" applyAlignment="1" applyProtection="1">
      <alignment vertical="center" shrinkToFit="1"/>
      <protection/>
    </xf>
    <xf numFmtId="180" fontId="6" fillId="34" borderId="153" xfId="0" applyNumberFormat="1" applyFont="1" applyFill="1" applyBorder="1" applyAlignment="1" applyProtection="1">
      <alignment vertical="center" shrinkToFit="1"/>
      <protection/>
    </xf>
    <xf numFmtId="184" fontId="6" fillId="34" borderId="140" xfId="0" applyNumberFormat="1" applyFont="1" applyFill="1" applyBorder="1" applyAlignment="1" applyProtection="1">
      <alignment vertical="center" shrinkToFit="1"/>
      <protection/>
    </xf>
    <xf numFmtId="184" fontId="6" fillId="34" borderId="141" xfId="0" applyNumberFormat="1" applyFont="1" applyFill="1" applyBorder="1" applyAlignment="1" applyProtection="1">
      <alignment vertical="center" shrinkToFit="1"/>
      <protection/>
    </xf>
    <xf numFmtId="180" fontId="6" fillId="34" borderId="154" xfId="0" applyNumberFormat="1" applyFont="1" applyFill="1" applyBorder="1" applyAlignment="1" applyProtection="1">
      <alignment vertical="center" shrinkToFit="1"/>
      <protection/>
    </xf>
    <xf numFmtId="183" fontId="21" fillId="34" borderId="0" xfId="0" applyNumberFormat="1" applyFont="1" applyFill="1" applyBorder="1" applyAlignment="1" applyProtection="1">
      <alignment horizontal="right" vertical="center" shrinkToFit="1"/>
      <protection/>
    </xf>
    <xf numFmtId="0" fontId="21" fillId="34" borderId="0" xfId="0" applyFont="1" applyFill="1" applyBorder="1" applyAlignment="1" applyProtection="1">
      <alignment vertical="center"/>
      <protection/>
    </xf>
    <xf numFmtId="178" fontId="3" fillId="34" borderId="32" xfId="0" applyNumberFormat="1" applyFont="1" applyFill="1" applyBorder="1" applyAlignment="1" applyProtection="1">
      <alignment horizontal="right" vertical="center" shrinkToFit="1"/>
      <protection/>
    </xf>
    <xf numFmtId="184" fontId="21" fillId="34" borderId="0" xfId="0" applyNumberFormat="1" applyFont="1" applyFill="1" applyBorder="1" applyAlignment="1" applyProtection="1">
      <alignment horizontal="right" vertical="center" shrinkToFit="1"/>
      <protection/>
    </xf>
    <xf numFmtId="184" fontId="3" fillId="34" borderId="32" xfId="0" applyNumberFormat="1" applyFont="1" applyFill="1" applyBorder="1" applyAlignment="1" applyProtection="1">
      <alignment horizontal="right" vertical="center" shrinkToFit="1"/>
      <protection/>
    </xf>
    <xf numFmtId="184" fontId="6" fillId="34" borderId="33" xfId="0" applyNumberFormat="1" applyFont="1" applyFill="1" applyBorder="1" applyAlignment="1" applyProtection="1">
      <alignment horizontal="right" vertical="center" shrinkToFit="1"/>
      <protection/>
    </xf>
    <xf numFmtId="184" fontId="6" fillId="34" borderId="132" xfId="0" applyNumberFormat="1" applyFont="1" applyFill="1" applyBorder="1" applyAlignment="1" applyProtection="1">
      <alignment horizontal="right" vertical="center" shrinkToFit="1"/>
      <protection/>
    </xf>
    <xf numFmtId="184" fontId="6" fillId="34" borderId="85" xfId="0" applyNumberFormat="1" applyFont="1" applyFill="1" applyBorder="1" applyAlignment="1" applyProtection="1">
      <alignment horizontal="right" vertical="center" shrinkToFit="1"/>
      <protection/>
    </xf>
    <xf numFmtId="184" fontId="6" fillId="34" borderId="141" xfId="0" applyNumberFormat="1" applyFont="1" applyFill="1" applyBorder="1" applyAlignment="1" applyProtection="1">
      <alignment horizontal="right" vertical="center" shrinkToFit="1"/>
      <protection/>
    </xf>
    <xf numFmtId="184" fontId="6" fillId="34" borderId="140" xfId="0" applyNumberFormat="1" applyFont="1" applyFill="1" applyBorder="1" applyAlignment="1" applyProtection="1">
      <alignment horizontal="right" vertical="center" shrinkToFit="1"/>
      <protection/>
    </xf>
    <xf numFmtId="0" fontId="8" fillId="34" borderId="0" xfId="0" applyFont="1" applyFill="1" applyBorder="1" applyAlignment="1" applyProtection="1">
      <alignment horizontal="center" vertical="center"/>
      <protection/>
    </xf>
    <xf numFmtId="185" fontId="0" fillId="34" borderId="0" xfId="0" applyNumberFormat="1" applyFill="1" applyBorder="1" applyAlignment="1" applyProtection="1">
      <alignment vertical="center"/>
      <protection/>
    </xf>
    <xf numFmtId="185" fontId="0" fillId="34" borderId="0" xfId="0" applyNumberFormat="1" applyFill="1" applyBorder="1" applyAlignment="1" applyProtection="1">
      <alignment horizontal="right" vertical="center" shrinkToFit="1"/>
      <protection/>
    </xf>
    <xf numFmtId="184" fontId="16" fillId="34" borderId="40" xfId="0" applyNumberFormat="1" applyFont="1" applyFill="1" applyBorder="1" applyAlignment="1" applyProtection="1">
      <alignment horizontal="right" vertical="center" shrinkToFit="1"/>
      <protection/>
    </xf>
    <xf numFmtId="184" fontId="16" fillId="34" borderId="146" xfId="0" applyNumberFormat="1" applyFont="1" applyFill="1" applyBorder="1" applyAlignment="1" applyProtection="1">
      <alignment horizontal="right" vertical="center" shrinkToFit="1"/>
      <protection/>
    </xf>
    <xf numFmtId="184" fontId="16" fillId="34" borderId="147" xfId="0" applyNumberFormat="1" applyFont="1" applyFill="1" applyBorder="1" applyAlignment="1" applyProtection="1">
      <alignment horizontal="right" vertical="center" shrinkToFit="1"/>
      <protection/>
    </xf>
    <xf numFmtId="184" fontId="16" fillId="34" borderId="148" xfId="0" applyNumberFormat="1" applyFont="1" applyFill="1" applyBorder="1" applyAlignment="1" applyProtection="1">
      <alignment horizontal="right" vertical="center" shrinkToFit="1"/>
      <protection/>
    </xf>
    <xf numFmtId="185" fontId="0" fillId="34" borderId="80" xfId="0" applyNumberFormat="1" applyFill="1" applyBorder="1" applyAlignment="1" applyProtection="1">
      <alignment vertical="center"/>
      <protection/>
    </xf>
    <xf numFmtId="184" fontId="0" fillId="34" borderId="83" xfId="0" applyNumberFormat="1" applyFill="1" applyBorder="1" applyAlignment="1" applyProtection="1">
      <alignment vertical="center" shrinkToFit="1"/>
      <protection/>
    </xf>
    <xf numFmtId="184" fontId="0" fillId="34" borderId="76" xfId="0" applyNumberFormat="1" applyFill="1" applyBorder="1" applyAlignment="1" applyProtection="1">
      <alignment horizontal="right" vertical="center" shrinkToFit="1"/>
      <protection/>
    </xf>
    <xf numFmtId="184" fontId="16" fillId="34" borderId="149" xfId="0" applyNumberFormat="1" applyFont="1" applyFill="1" applyBorder="1" applyAlignment="1" applyProtection="1">
      <alignment horizontal="right" vertical="center" shrinkToFit="1"/>
      <protection/>
    </xf>
    <xf numFmtId="184" fontId="16" fillId="34" borderId="150" xfId="0" applyNumberFormat="1" applyFont="1" applyFill="1" applyBorder="1" applyAlignment="1" applyProtection="1">
      <alignment horizontal="right" vertical="center" shrinkToFit="1"/>
      <protection/>
    </xf>
    <xf numFmtId="0" fontId="3" fillId="34" borderId="0" xfId="0" applyFont="1" applyFill="1" applyAlignment="1" applyProtection="1">
      <alignment vertical="center"/>
      <protection/>
    </xf>
    <xf numFmtId="185" fontId="0" fillId="34" borderId="157" xfId="0" applyNumberFormat="1" applyFill="1" applyBorder="1" applyAlignment="1" applyProtection="1">
      <alignment vertical="center"/>
      <protection/>
    </xf>
    <xf numFmtId="184" fontId="0" fillId="34" borderId="102" xfId="0" applyNumberFormat="1" applyFill="1" applyBorder="1" applyAlignment="1" applyProtection="1">
      <alignment vertical="center" shrinkToFit="1"/>
      <protection/>
    </xf>
    <xf numFmtId="184" fontId="0" fillId="34" borderId="92" xfId="0" applyNumberFormat="1" applyFill="1" applyBorder="1" applyAlignment="1" applyProtection="1">
      <alignment horizontal="right" vertical="center" shrinkToFit="1"/>
      <protection/>
    </xf>
    <xf numFmtId="184" fontId="16" fillId="34" borderId="158" xfId="0" applyNumberFormat="1" applyFont="1" applyFill="1" applyBorder="1" applyAlignment="1" applyProtection="1">
      <alignment horizontal="right" vertical="center" shrinkToFit="1"/>
      <protection/>
    </xf>
    <xf numFmtId="184" fontId="16" fillId="34" borderId="159" xfId="0" applyNumberFormat="1" applyFont="1" applyFill="1" applyBorder="1" applyAlignment="1" applyProtection="1">
      <alignment horizontal="right" vertical="center" shrinkToFit="1"/>
      <protection/>
    </xf>
    <xf numFmtId="184" fontId="16" fillId="34" borderId="160" xfId="0" applyNumberFormat="1" applyFont="1" applyFill="1" applyBorder="1" applyAlignment="1" applyProtection="1">
      <alignment horizontal="right" vertical="center" shrinkToFit="1"/>
      <protection/>
    </xf>
    <xf numFmtId="185" fontId="3" fillId="34" borderId="66" xfId="0" applyNumberFormat="1" applyFont="1" applyFill="1" applyBorder="1" applyAlignment="1" applyProtection="1">
      <alignment vertical="center"/>
      <protection/>
    </xf>
    <xf numFmtId="185" fontId="3" fillId="34" borderId="0" xfId="0" applyNumberFormat="1" applyFont="1" applyFill="1" applyBorder="1" applyAlignment="1" applyProtection="1">
      <alignment vertical="center"/>
      <protection/>
    </xf>
    <xf numFmtId="184" fontId="3" fillId="34" borderId="68" xfId="0" applyNumberFormat="1" applyFont="1" applyFill="1" applyBorder="1" applyAlignment="1" applyProtection="1">
      <alignment horizontal="right" vertical="center" shrinkToFit="1"/>
      <protection/>
    </xf>
    <xf numFmtId="185" fontId="3" fillId="34" borderId="0" xfId="0" applyNumberFormat="1" applyFont="1" applyFill="1" applyBorder="1" applyAlignment="1" applyProtection="1">
      <alignment horizontal="right" vertical="center" shrinkToFit="1"/>
      <protection/>
    </xf>
    <xf numFmtId="184" fontId="6" fillId="34" borderId="70" xfId="0" applyNumberFormat="1" applyFont="1" applyFill="1" applyBorder="1" applyAlignment="1" applyProtection="1">
      <alignment horizontal="right" vertical="center" shrinkToFit="1"/>
      <protection/>
    </xf>
    <xf numFmtId="184" fontId="6" fillId="34" borderId="161" xfId="0" applyNumberFormat="1" applyFont="1" applyFill="1" applyBorder="1" applyAlignment="1" applyProtection="1">
      <alignment horizontal="right" vertical="center" shrinkToFit="1"/>
      <protection/>
    </xf>
    <xf numFmtId="184" fontId="16" fillId="34" borderId="162" xfId="0" applyNumberFormat="1" applyFont="1" applyFill="1" applyBorder="1" applyAlignment="1" applyProtection="1">
      <alignment horizontal="right" vertical="center" shrinkToFit="1"/>
      <protection/>
    </xf>
    <xf numFmtId="184" fontId="16" fillId="34" borderId="163" xfId="0" applyNumberFormat="1" applyFont="1" applyFill="1" applyBorder="1" applyAlignment="1" applyProtection="1">
      <alignment horizontal="right" vertical="center" shrinkToFit="1"/>
      <protection/>
    </xf>
    <xf numFmtId="179" fontId="3" fillId="34" borderId="0" xfId="0" applyNumberFormat="1" applyFont="1" applyFill="1" applyBorder="1" applyAlignment="1" applyProtection="1">
      <alignment vertical="center"/>
      <protection/>
    </xf>
    <xf numFmtId="179" fontId="3" fillId="34" borderId="0" xfId="0" applyNumberFormat="1" applyFont="1" applyFill="1" applyBorder="1" applyAlignment="1" applyProtection="1">
      <alignment horizontal="right" vertical="center" shrinkToFit="1"/>
      <protection/>
    </xf>
    <xf numFmtId="185" fontId="0" fillId="34" borderId="96" xfId="0" applyNumberFormat="1" applyFill="1" applyBorder="1" applyAlignment="1" applyProtection="1">
      <alignment vertical="center"/>
      <protection/>
    </xf>
    <xf numFmtId="180" fontId="0" fillId="34" borderId="97" xfId="0" applyNumberFormat="1" applyFill="1" applyBorder="1" applyAlignment="1" applyProtection="1">
      <alignment vertical="center" shrinkToFit="1"/>
      <protection/>
    </xf>
    <xf numFmtId="185" fontId="0" fillId="34" borderId="82" xfId="0" applyNumberFormat="1" applyFill="1" applyBorder="1" applyAlignment="1" applyProtection="1">
      <alignment vertical="center"/>
      <protection/>
    </xf>
    <xf numFmtId="180" fontId="0" fillId="34" borderId="83" xfId="0" applyNumberFormat="1" applyFill="1" applyBorder="1" applyAlignment="1" applyProtection="1">
      <alignment vertical="center" shrinkToFit="1"/>
      <protection/>
    </xf>
    <xf numFmtId="180" fontId="0" fillId="34" borderId="76" xfId="0" applyNumberFormat="1" applyFill="1" applyBorder="1" applyAlignment="1" applyProtection="1">
      <alignment vertical="center" shrinkToFit="1"/>
      <protection/>
    </xf>
    <xf numFmtId="184" fontId="0" fillId="34" borderId="39" xfId="0" applyNumberFormat="1" applyFill="1" applyBorder="1" applyAlignment="1" applyProtection="1">
      <alignment vertical="center" shrinkToFit="1"/>
      <protection/>
    </xf>
    <xf numFmtId="185" fontId="0" fillId="34" borderId="101" xfId="0" applyNumberFormat="1" applyFill="1" applyBorder="1" applyAlignment="1" applyProtection="1">
      <alignment vertical="center"/>
      <protection/>
    </xf>
    <xf numFmtId="180" fontId="0" fillId="34" borderId="102" xfId="0" applyNumberFormat="1" applyFill="1" applyBorder="1" applyAlignment="1" applyProtection="1">
      <alignment vertical="center" shrinkToFit="1"/>
      <protection/>
    </xf>
    <xf numFmtId="180" fontId="0" fillId="34" borderId="92" xfId="0" applyNumberFormat="1" applyFill="1" applyBorder="1" applyAlignment="1" applyProtection="1">
      <alignment vertical="center" shrinkToFit="1"/>
      <protection/>
    </xf>
    <xf numFmtId="184" fontId="0" fillId="34" borderId="25" xfId="0" applyNumberFormat="1" applyFill="1" applyBorder="1" applyAlignment="1" applyProtection="1">
      <alignment vertical="center" shrinkToFit="1"/>
      <protection/>
    </xf>
    <xf numFmtId="180" fontId="16" fillId="34" borderId="93" xfId="0" applyNumberFormat="1" applyFont="1" applyFill="1" applyBorder="1" applyAlignment="1" applyProtection="1">
      <alignment vertical="center" shrinkToFit="1"/>
      <protection/>
    </xf>
    <xf numFmtId="180" fontId="16" fillId="34" borderId="164" xfId="0" applyNumberFormat="1" applyFont="1" applyFill="1" applyBorder="1" applyAlignment="1" applyProtection="1">
      <alignment vertical="center" shrinkToFit="1"/>
      <protection/>
    </xf>
    <xf numFmtId="184" fontId="16" fillId="34" borderId="158" xfId="0" applyNumberFormat="1" applyFont="1" applyFill="1" applyBorder="1" applyAlignment="1" applyProtection="1">
      <alignment vertical="center" shrinkToFit="1"/>
      <protection/>
    </xf>
    <xf numFmtId="184" fontId="16" fillId="34" borderId="165" xfId="0" applyNumberFormat="1" applyFont="1" applyFill="1" applyBorder="1" applyAlignment="1" applyProtection="1">
      <alignment vertical="center" shrinkToFit="1"/>
      <protection/>
    </xf>
    <xf numFmtId="187" fontId="3" fillId="34" borderId="66" xfId="0" applyNumberFormat="1" applyFont="1" applyFill="1" applyBorder="1" applyAlignment="1" applyProtection="1">
      <alignment vertical="center"/>
      <protection/>
    </xf>
    <xf numFmtId="180" fontId="3" fillId="34" borderId="104" xfId="0" applyNumberFormat="1" applyFont="1" applyFill="1" applyBorder="1" applyAlignment="1" applyProtection="1">
      <alignment vertical="center" shrinkToFit="1"/>
      <protection/>
    </xf>
    <xf numFmtId="187" fontId="3" fillId="34" borderId="0" xfId="0" applyNumberFormat="1" applyFont="1" applyFill="1" applyBorder="1" applyAlignment="1" applyProtection="1">
      <alignment vertical="center"/>
      <protection/>
    </xf>
    <xf numFmtId="180" fontId="3" fillId="34" borderId="68" xfId="0" applyNumberFormat="1" applyFont="1" applyFill="1" applyBorder="1" applyAlignment="1" applyProtection="1">
      <alignment vertical="center" shrinkToFit="1"/>
      <protection/>
    </xf>
    <xf numFmtId="187" fontId="3" fillId="34" borderId="0" xfId="0" applyNumberFormat="1" applyFont="1" applyFill="1" applyBorder="1" applyAlignment="1" applyProtection="1">
      <alignment horizontal="right" vertical="center" shrinkToFit="1"/>
      <protection/>
    </xf>
    <xf numFmtId="184" fontId="3" fillId="34" borderId="68" xfId="0" applyNumberFormat="1" applyFont="1" applyFill="1" applyBorder="1" applyAlignment="1" applyProtection="1">
      <alignment vertical="center" shrinkToFit="1"/>
      <protection/>
    </xf>
    <xf numFmtId="180" fontId="6" fillId="34" borderId="70" xfId="0" applyNumberFormat="1" applyFont="1" applyFill="1" applyBorder="1" applyAlignment="1" applyProtection="1">
      <alignment vertical="center" shrinkToFit="1"/>
      <protection/>
    </xf>
    <xf numFmtId="180" fontId="6" fillId="34" borderId="161" xfId="0" applyNumberFormat="1" applyFont="1" applyFill="1" applyBorder="1" applyAlignment="1" applyProtection="1">
      <alignment vertical="center" shrinkToFit="1"/>
      <protection/>
    </xf>
    <xf numFmtId="184" fontId="6" fillId="34" borderId="162" xfId="0" applyNumberFormat="1" applyFont="1" applyFill="1" applyBorder="1" applyAlignment="1" applyProtection="1">
      <alignment vertical="center" shrinkToFit="1"/>
      <protection/>
    </xf>
    <xf numFmtId="184" fontId="6" fillId="34" borderId="163" xfId="0" applyNumberFormat="1" applyFont="1" applyFill="1" applyBorder="1" applyAlignment="1" applyProtection="1">
      <alignment vertical="center" shrinkToFit="1"/>
      <protection/>
    </xf>
    <xf numFmtId="181" fontId="3" fillId="34" borderId="0" xfId="0" applyNumberFormat="1" applyFont="1" applyFill="1" applyBorder="1" applyAlignment="1" applyProtection="1">
      <alignment vertical="center"/>
      <protection/>
    </xf>
    <xf numFmtId="181" fontId="3" fillId="34" borderId="0" xfId="0" applyNumberFormat="1" applyFont="1" applyFill="1" applyBorder="1" applyAlignment="1" applyProtection="1">
      <alignment horizontal="right" vertical="center" shrinkToFit="1"/>
      <protection/>
    </xf>
    <xf numFmtId="180" fontId="0" fillId="34" borderId="0" xfId="0" applyNumberFormat="1" applyFill="1" applyAlignment="1" applyProtection="1">
      <alignment vertical="center"/>
      <protection/>
    </xf>
    <xf numFmtId="180" fontId="7" fillId="34" borderId="74" xfId="0" applyNumberFormat="1" applyFont="1" applyFill="1" applyBorder="1" applyAlignment="1" applyProtection="1">
      <alignment vertical="center"/>
      <protection/>
    </xf>
    <xf numFmtId="180" fontId="0" fillId="34" borderId="0" xfId="0" applyNumberFormat="1" applyFill="1" applyBorder="1" applyAlignment="1" applyProtection="1">
      <alignment vertical="center"/>
      <protection/>
    </xf>
    <xf numFmtId="180" fontId="0" fillId="34" borderId="0" xfId="0" applyNumberFormat="1" applyFill="1" applyBorder="1" applyAlignment="1" applyProtection="1">
      <alignment horizontal="right" vertical="center" shrinkToFit="1"/>
      <protection/>
    </xf>
    <xf numFmtId="180" fontId="7" fillId="34" borderId="40" xfId="0" applyNumberFormat="1" applyFont="1" applyFill="1" applyBorder="1" applyAlignment="1" applyProtection="1">
      <alignment vertical="center" shrinkToFit="1"/>
      <protection/>
    </xf>
    <xf numFmtId="180" fontId="7" fillId="34" borderId="146" xfId="0" applyNumberFormat="1" applyFont="1" applyFill="1" applyBorder="1" applyAlignment="1" applyProtection="1">
      <alignment vertical="center" shrinkToFit="1"/>
      <protection/>
    </xf>
    <xf numFmtId="180" fontId="16" fillId="34" borderId="148" xfId="0" applyNumberFormat="1" applyFont="1" applyFill="1" applyBorder="1" applyAlignment="1" applyProtection="1">
      <alignment vertical="center" shrinkToFit="1"/>
      <protection/>
    </xf>
    <xf numFmtId="184" fontId="0" fillId="34" borderId="147" xfId="0" applyNumberFormat="1" applyFill="1" applyBorder="1" applyAlignment="1" applyProtection="1">
      <alignment vertical="center" shrinkToFit="1"/>
      <protection/>
    </xf>
    <xf numFmtId="180" fontId="7" fillId="34" borderId="80" xfId="0" applyNumberFormat="1" applyFont="1" applyFill="1" applyBorder="1" applyAlignment="1" applyProtection="1">
      <alignment vertical="center"/>
      <protection/>
    </xf>
    <xf numFmtId="180" fontId="7" fillId="34" borderId="59" xfId="0" applyNumberFormat="1" applyFont="1" applyFill="1" applyBorder="1" applyAlignment="1" applyProtection="1">
      <alignment vertical="center" shrinkToFit="1"/>
      <protection/>
    </xf>
    <xf numFmtId="180" fontId="7" fillId="34" borderId="142" xfId="0" applyNumberFormat="1" applyFont="1" applyFill="1" applyBorder="1" applyAlignment="1" applyProtection="1">
      <alignment vertical="center" shrinkToFit="1"/>
      <protection/>
    </xf>
    <xf numFmtId="184" fontId="0" fillId="34" borderId="99" xfId="0" applyNumberFormat="1" applyFill="1" applyBorder="1" applyAlignment="1" applyProtection="1">
      <alignment vertical="center" shrinkToFit="1"/>
      <protection/>
    </xf>
    <xf numFmtId="180" fontId="16" fillId="34" borderId="150" xfId="0" applyNumberFormat="1" applyFont="1" applyFill="1" applyBorder="1" applyAlignment="1" applyProtection="1">
      <alignment vertical="center" shrinkToFit="1"/>
      <protection/>
    </xf>
    <xf numFmtId="184" fontId="0" fillId="34" borderId="143" xfId="0" applyNumberFormat="1" applyFill="1" applyBorder="1" applyAlignment="1" applyProtection="1">
      <alignment vertical="center" shrinkToFit="1"/>
      <protection/>
    </xf>
    <xf numFmtId="180" fontId="6" fillId="34" borderId="0" xfId="0" applyNumberFormat="1" applyFont="1" applyFill="1" applyAlignment="1" applyProtection="1">
      <alignment vertical="center"/>
      <protection/>
    </xf>
    <xf numFmtId="185" fontId="7" fillId="34" borderId="80" xfId="0" applyNumberFormat="1" applyFont="1" applyFill="1" applyBorder="1" applyAlignment="1" applyProtection="1">
      <alignment vertical="center"/>
      <protection/>
    </xf>
    <xf numFmtId="178" fontId="0" fillId="34" borderId="38" xfId="0" applyNumberFormat="1" applyFill="1" applyBorder="1" applyAlignment="1" applyProtection="1">
      <alignment vertical="center" shrinkToFit="1"/>
      <protection/>
    </xf>
    <xf numFmtId="178" fontId="0" fillId="34" borderId="39" xfId="0" applyNumberFormat="1" applyFill="1" applyBorder="1" applyAlignment="1" applyProtection="1">
      <alignment vertical="center" shrinkToFit="1"/>
      <protection/>
    </xf>
    <xf numFmtId="182" fontId="0" fillId="34" borderId="39" xfId="0" applyNumberFormat="1" applyFill="1" applyBorder="1" applyAlignment="1" applyProtection="1">
      <alignment vertical="center" shrinkToFit="1"/>
      <protection/>
    </xf>
    <xf numFmtId="178" fontId="7" fillId="34" borderId="59" xfId="0" applyNumberFormat="1" applyFont="1" applyFill="1" applyBorder="1" applyAlignment="1" applyProtection="1">
      <alignment vertical="center" shrinkToFit="1"/>
      <protection/>
    </xf>
    <xf numFmtId="178" fontId="7" fillId="34" borderId="142" xfId="0" applyNumberFormat="1" applyFont="1" applyFill="1" applyBorder="1" applyAlignment="1" applyProtection="1">
      <alignment vertical="center" shrinkToFit="1"/>
      <protection/>
    </xf>
    <xf numFmtId="184" fontId="7" fillId="34" borderId="99" xfId="0" applyNumberFormat="1" applyFont="1" applyFill="1" applyBorder="1" applyAlignment="1" applyProtection="1">
      <alignment vertical="center" shrinkToFit="1"/>
      <protection/>
    </xf>
    <xf numFmtId="184" fontId="7" fillId="34" borderId="143" xfId="0" applyNumberFormat="1" applyFont="1" applyFill="1" applyBorder="1" applyAlignment="1" applyProtection="1">
      <alignment vertical="center" shrinkToFit="1"/>
      <protection/>
    </xf>
    <xf numFmtId="178" fontId="0" fillId="34" borderId="48" xfId="0" applyNumberFormat="1" applyFill="1" applyBorder="1" applyAlignment="1" applyProtection="1">
      <alignment vertical="center" shrinkToFit="1"/>
      <protection/>
    </xf>
    <xf numFmtId="185" fontId="7" fillId="34" borderId="157" xfId="0" applyNumberFormat="1" applyFont="1" applyFill="1" applyBorder="1" applyAlignment="1" applyProtection="1">
      <alignment vertical="center"/>
      <protection/>
    </xf>
    <xf numFmtId="178" fontId="0" fillId="34" borderId="105" xfId="0" applyNumberFormat="1" applyFill="1" applyBorder="1" applyAlignment="1" applyProtection="1">
      <alignment vertical="center" shrinkToFit="1"/>
      <protection/>
    </xf>
    <xf numFmtId="178" fontId="0" fillId="34" borderId="25" xfId="0" applyNumberFormat="1" applyFill="1" applyBorder="1" applyAlignment="1" applyProtection="1">
      <alignment vertical="center" shrinkToFit="1"/>
      <protection/>
    </xf>
    <xf numFmtId="178" fontId="7" fillId="34" borderId="26" xfId="0" applyNumberFormat="1" applyFont="1" applyFill="1" applyBorder="1" applyAlignment="1" applyProtection="1">
      <alignment vertical="center" shrinkToFit="1"/>
      <protection/>
    </xf>
    <xf numFmtId="178" fontId="7" fillId="34" borderId="166" xfId="0" applyNumberFormat="1" applyFont="1" applyFill="1" applyBorder="1" applyAlignment="1" applyProtection="1">
      <alignment vertical="center" shrinkToFit="1"/>
      <protection/>
    </xf>
    <xf numFmtId="184" fontId="16" fillId="34" borderId="159" xfId="0" applyNumberFormat="1" applyFont="1" applyFill="1" applyBorder="1" applyAlignment="1" applyProtection="1">
      <alignment vertical="center" shrinkToFit="1"/>
      <protection/>
    </xf>
    <xf numFmtId="184" fontId="16" fillId="34" borderId="160" xfId="0" applyNumberFormat="1" applyFont="1" applyFill="1" applyBorder="1" applyAlignment="1" applyProtection="1">
      <alignment vertical="center" shrinkToFit="1"/>
      <protection/>
    </xf>
    <xf numFmtId="0" fontId="25" fillId="34" borderId="66" xfId="0" applyFont="1" applyFill="1" applyBorder="1" applyAlignment="1" applyProtection="1">
      <alignment vertical="center"/>
      <protection/>
    </xf>
    <xf numFmtId="178" fontId="3" fillId="34" borderId="104" xfId="0" applyNumberFormat="1" applyFont="1" applyFill="1" applyBorder="1" applyAlignment="1" applyProtection="1">
      <alignment vertical="center" shrinkToFit="1"/>
      <protection/>
    </xf>
    <xf numFmtId="178" fontId="3" fillId="34" borderId="68" xfId="0" applyNumberFormat="1" applyFont="1" applyFill="1" applyBorder="1" applyAlignment="1" applyProtection="1">
      <alignment vertical="center" shrinkToFit="1"/>
      <protection/>
    </xf>
    <xf numFmtId="182" fontId="3" fillId="34" borderId="68" xfId="0" applyNumberFormat="1" applyFont="1" applyFill="1" applyBorder="1" applyAlignment="1" applyProtection="1">
      <alignment vertical="center" shrinkToFit="1"/>
      <protection/>
    </xf>
    <xf numFmtId="178" fontId="3" fillId="34" borderId="70" xfId="0" applyNumberFormat="1" applyFont="1" applyFill="1" applyBorder="1" applyAlignment="1" applyProtection="1">
      <alignment vertical="center" shrinkToFit="1"/>
      <protection/>
    </xf>
    <xf numFmtId="178" fontId="3" fillId="34" borderId="161" xfId="0" applyNumberFormat="1" applyFont="1" applyFill="1" applyBorder="1" applyAlignment="1" applyProtection="1">
      <alignment vertical="center" shrinkToFit="1"/>
      <protection/>
    </xf>
    <xf numFmtId="184" fontId="3" fillId="34" borderId="104" xfId="0" applyNumberFormat="1" applyFont="1" applyFill="1" applyBorder="1" applyAlignment="1" applyProtection="1">
      <alignment vertical="center" shrinkToFit="1"/>
      <protection/>
    </xf>
    <xf numFmtId="184" fontId="16" fillId="34" borderId="162" xfId="0" applyNumberFormat="1" applyFont="1" applyFill="1" applyBorder="1" applyAlignment="1" applyProtection="1">
      <alignment vertical="center" shrinkToFit="1"/>
      <protection/>
    </xf>
    <xf numFmtId="184" fontId="16" fillId="34" borderId="163" xfId="0" applyNumberFormat="1" applyFont="1" applyFill="1" applyBorder="1" applyAlignment="1" applyProtection="1">
      <alignment vertical="center" shrinkToFit="1"/>
      <protection/>
    </xf>
    <xf numFmtId="184" fontId="3" fillId="34" borderId="162" xfId="0" applyNumberFormat="1" applyFont="1" applyFill="1" applyBorder="1" applyAlignment="1" applyProtection="1">
      <alignment vertical="center" shrinkToFit="1"/>
      <protection/>
    </xf>
    <xf numFmtId="0" fontId="3" fillId="34" borderId="0" xfId="0" applyFont="1" applyFill="1" applyAlignment="1" applyProtection="1">
      <alignment/>
      <protection/>
    </xf>
    <xf numFmtId="0" fontId="9" fillId="34" borderId="90" xfId="0" applyFont="1" applyFill="1" applyBorder="1" applyAlignment="1" applyProtection="1">
      <alignment vertical="center"/>
      <protection/>
    </xf>
    <xf numFmtId="181" fontId="3" fillId="34" borderId="107" xfId="0" applyNumberFormat="1" applyFont="1" applyFill="1" applyBorder="1" applyAlignment="1" applyProtection="1">
      <alignment vertical="center"/>
      <protection/>
    </xf>
    <xf numFmtId="184" fontId="6" fillId="34" borderId="32" xfId="0" applyNumberFormat="1" applyFont="1" applyFill="1" applyBorder="1" applyAlignment="1" applyProtection="1">
      <alignment horizontal="right" vertical="center" shrinkToFit="1"/>
      <protection/>
    </xf>
    <xf numFmtId="184" fontId="3" fillId="34" borderId="33" xfId="0" applyNumberFormat="1" applyFont="1" applyFill="1" applyBorder="1" applyAlignment="1" applyProtection="1">
      <alignment horizontal="right" vertical="center" shrinkToFit="1"/>
      <protection/>
    </xf>
    <xf numFmtId="184" fontId="3" fillId="34" borderId="132" xfId="0" applyNumberFormat="1" applyFont="1" applyFill="1" applyBorder="1" applyAlignment="1" applyProtection="1">
      <alignment horizontal="right" vertical="center" shrinkToFit="1"/>
      <protection/>
    </xf>
    <xf numFmtId="184" fontId="16" fillId="34" borderId="85" xfId="0" applyNumberFormat="1" applyFont="1" applyFill="1" applyBorder="1" applyAlignment="1" applyProtection="1">
      <alignment vertical="center" shrinkToFit="1"/>
      <protection/>
    </xf>
    <xf numFmtId="184" fontId="16" fillId="34" borderId="141" xfId="0" applyNumberFormat="1" applyFont="1" applyFill="1" applyBorder="1" applyAlignment="1" applyProtection="1">
      <alignment vertical="center" shrinkToFit="1"/>
      <protection/>
    </xf>
    <xf numFmtId="184" fontId="3" fillId="34" borderId="140" xfId="0" applyNumberFormat="1" applyFont="1" applyFill="1" applyBorder="1" applyAlignment="1" applyProtection="1">
      <alignment horizontal="right" vertical="center" shrinkToFit="1"/>
      <protection/>
    </xf>
    <xf numFmtId="184" fontId="6" fillId="0" borderId="32" xfId="0" applyNumberFormat="1" applyFont="1" applyBorder="1" applyAlignment="1" applyProtection="1">
      <alignment horizontal="right" vertical="center" shrinkToFit="1"/>
      <protection/>
    </xf>
    <xf numFmtId="0" fontId="3" fillId="34" borderId="90" xfId="0" applyFont="1" applyFill="1" applyBorder="1" applyAlignment="1" applyProtection="1">
      <alignment vertical="center" wrapText="1"/>
      <protection/>
    </xf>
    <xf numFmtId="184" fontId="9" fillId="34" borderId="32" xfId="0" applyNumberFormat="1" applyFont="1" applyFill="1" applyBorder="1" applyAlignment="1" applyProtection="1">
      <alignment vertical="center" shrinkToFit="1"/>
      <protection/>
    </xf>
    <xf numFmtId="14" fontId="0" fillId="34" borderId="0" xfId="0" applyNumberFormat="1" applyFill="1" applyAlignment="1" applyProtection="1">
      <alignment vertical="center"/>
      <protection/>
    </xf>
    <xf numFmtId="49" fontId="6" fillId="0" borderId="136" xfId="0" applyNumberFormat="1" applyFont="1" applyBorder="1" applyAlignment="1" applyProtection="1">
      <alignment horizontal="center" vertical="center"/>
      <protection/>
    </xf>
    <xf numFmtId="0" fontId="18" fillId="0" borderId="0" xfId="0" applyFont="1" applyAlignment="1" applyProtection="1">
      <alignment vertical="center"/>
      <protection/>
    </xf>
    <xf numFmtId="0" fontId="25" fillId="0" borderId="0" xfId="0" applyFont="1" applyAlignment="1" applyProtection="1">
      <alignment vertical="center"/>
      <protection/>
    </xf>
    <xf numFmtId="0" fontId="25" fillId="0" borderId="0" xfId="0" applyFont="1" applyBorder="1" applyAlignment="1" applyProtection="1">
      <alignment vertical="center"/>
      <protection/>
    </xf>
    <xf numFmtId="0" fontId="18" fillId="34" borderId="0" xfId="0" applyFont="1" applyFill="1" applyBorder="1" applyAlignment="1" applyProtection="1">
      <alignment vertical="center"/>
      <protection/>
    </xf>
    <xf numFmtId="0" fontId="18" fillId="0" borderId="0" xfId="0" applyFont="1" applyAlignment="1" applyProtection="1">
      <alignment/>
      <protection/>
    </xf>
    <xf numFmtId="0" fontId="18" fillId="0" borderId="0" xfId="0" applyNumberFormat="1" applyFont="1" applyAlignment="1" applyProtection="1">
      <alignment vertical="center"/>
      <protection/>
    </xf>
    <xf numFmtId="0" fontId="9" fillId="35" borderId="108" xfId="0" applyNumberFormat="1" applyFont="1" applyFill="1" applyBorder="1" applyAlignment="1" applyProtection="1">
      <alignment horizontal="center" vertical="center" shrinkToFit="1"/>
      <protection locked="0"/>
    </xf>
    <xf numFmtId="0" fontId="18" fillId="0" borderId="167" xfId="0" applyFont="1" applyBorder="1" applyAlignment="1" applyProtection="1">
      <alignment vertical="center"/>
      <protection/>
    </xf>
    <xf numFmtId="0" fontId="0" fillId="0" borderId="167" xfId="0" applyBorder="1" applyAlignment="1" applyProtection="1">
      <alignment vertical="center"/>
      <protection/>
    </xf>
    <xf numFmtId="188" fontId="0" fillId="0" borderId="167" xfId="0" applyNumberFormat="1" applyBorder="1" applyAlignment="1" applyProtection="1">
      <alignment vertical="center"/>
      <protection/>
    </xf>
    <xf numFmtId="0" fontId="8" fillId="0" borderId="167" xfId="0" applyFont="1" applyBorder="1" applyAlignment="1" applyProtection="1">
      <alignment vertical="center"/>
      <protection/>
    </xf>
    <xf numFmtId="0" fontId="3" fillId="0" borderId="167" xfId="0" applyFont="1" applyBorder="1" applyAlignment="1" applyProtection="1">
      <alignment vertical="center"/>
      <protection/>
    </xf>
    <xf numFmtId="0" fontId="3" fillId="34" borderId="167" xfId="0" applyFont="1" applyFill="1" applyBorder="1" applyAlignment="1" applyProtection="1">
      <alignment vertical="center"/>
      <protection/>
    </xf>
    <xf numFmtId="0" fontId="27" fillId="0" borderId="0" xfId="0" applyFont="1" applyAlignment="1" applyProtection="1">
      <alignment horizontal="center" vertical="center"/>
      <protection/>
    </xf>
    <xf numFmtId="178" fontId="16" fillId="34" borderId="168" xfId="0" applyNumberFormat="1" applyFont="1" applyFill="1" applyBorder="1" applyAlignment="1" applyProtection="1">
      <alignment horizontal="right" vertical="center" shrinkToFit="1"/>
      <protection/>
    </xf>
    <xf numFmtId="183" fontId="6" fillId="34" borderId="133" xfId="0" applyNumberFormat="1" applyFont="1" applyFill="1" applyBorder="1" applyAlignment="1" applyProtection="1">
      <alignment horizontal="center" vertical="center"/>
      <protection/>
    </xf>
    <xf numFmtId="183" fontId="8" fillId="0" borderId="90" xfId="0" applyNumberFormat="1" applyFont="1" applyBorder="1" applyAlignment="1" applyProtection="1">
      <alignment horizontal="center" vertical="center"/>
      <protection/>
    </xf>
    <xf numFmtId="0" fontId="4" fillId="0" borderId="123" xfId="0" applyFont="1" applyBorder="1" applyAlignment="1" applyProtection="1">
      <alignment/>
      <protection/>
    </xf>
    <xf numFmtId="0" fontId="4" fillId="0" borderId="107" xfId="0" applyFont="1" applyBorder="1" applyAlignment="1" applyProtection="1">
      <alignment/>
      <protection/>
    </xf>
    <xf numFmtId="0" fontId="3" fillId="35" borderId="169" xfId="0" applyFont="1" applyFill="1" applyBorder="1" applyAlignment="1" applyProtection="1">
      <alignment horizontal="center" vertical="center"/>
      <protection locked="0"/>
    </xf>
    <xf numFmtId="0" fontId="3" fillId="35" borderId="170" xfId="0" applyFont="1" applyFill="1" applyBorder="1" applyAlignment="1" applyProtection="1">
      <alignment horizontal="center" vertical="center"/>
      <protection locked="0"/>
    </xf>
    <xf numFmtId="0" fontId="3" fillId="35" borderId="171" xfId="0" applyFont="1" applyFill="1" applyBorder="1" applyAlignment="1" applyProtection="1">
      <alignment horizontal="center" vertical="center"/>
      <protection locked="0"/>
    </xf>
    <xf numFmtId="0" fontId="9" fillId="35" borderId="169" xfId="0" applyFont="1" applyFill="1" applyBorder="1" applyAlignment="1" applyProtection="1">
      <alignment horizontal="center" vertical="center"/>
      <protection locked="0"/>
    </xf>
    <xf numFmtId="0" fontId="9" fillId="35" borderId="170" xfId="0" applyFont="1" applyFill="1" applyBorder="1" applyAlignment="1" applyProtection="1">
      <alignment horizontal="center" vertical="center"/>
      <protection locked="0"/>
    </xf>
    <xf numFmtId="0" fontId="9" fillId="35" borderId="171" xfId="0" applyFont="1" applyFill="1" applyBorder="1" applyAlignment="1" applyProtection="1">
      <alignment horizontal="center" vertical="center"/>
      <protection locked="0"/>
    </xf>
    <xf numFmtId="0" fontId="10" fillId="38" borderId="172" xfId="47" applyFont="1" applyFill="1" applyBorder="1" applyAlignment="1" applyProtection="1">
      <alignment horizontal="center" vertical="center"/>
      <protection locked="0"/>
    </xf>
    <xf numFmtId="0" fontId="10" fillId="38" borderId="173" xfId="47" applyFont="1" applyFill="1" applyBorder="1" applyAlignment="1" applyProtection="1">
      <alignment horizontal="center" vertical="center"/>
      <protection locked="0"/>
    </xf>
    <xf numFmtId="0" fontId="10" fillId="38" borderId="174" xfId="47" applyFont="1" applyFill="1" applyBorder="1" applyAlignment="1" applyProtection="1">
      <alignment horizontal="center" vertical="center"/>
      <protection locked="0"/>
    </xf>
    <xf numFmtId="0" fontId="10" fillId="38" borderId="175" xfId="47" applyFont="1" applyFill="1" applyBorder="1" applyAlignment="1" applyProtection="1">
      <alignment horizontal="center" vertical="center"/>
      <protection locked="0"/>
    </xf>
    <xf numFmtId="0" fontId="10" fillId="38" borderId="176" xfId="47" applyFont="1" applyFill="1" applyBorder="1" applyAlignment="1" applyProtection="1">
      <alignment horizontal="center" vertical="center"/>
      <protection locked="0"/>
    </xf>
    <xf numFmtId="0" fontId="10" fillId="38" borderId="177" xfId="47" applyFont="1" applyFill="1" applyBorder="1" applyAlignment="1" applyProtection="1">
      <alignment horizontal="center" vertical="center"/>
      <protection locked="0"/>
    </xf>
    <xf numFmtId="0" fontId="13" fillId="0" borderId="0" xfId="0" applyFont="1" applyBorder="1" applyAlignment="1" applyProtection="1">
      <alignment horizontal="center" vertical="center"/>
      <protection/>
    </xf>
    <xf numFmtId="0" fontId="13" fillId="0" borderId="18" xfId="0" applyFont="1" applyBorder="1" applyAlignment="1" applyProtection="1">
      <alignment horizontal="center" vertical="center"/>
      <protection/>
    </xf>
    <xf numFmtId="0" fontId="13" fillId="0" borderId="19" xfId="0" applyFont="1" applyBorder="1" applyAlignment="1" applyProtection="1">
      <alignment horizontal="center" vertical="center"/>
      <protection/>
    </xf>
    <xf numFmtId="0" fontId="13" fillId="0" borderId="178" xfId="0" applyFont="1" applyBorder="1" applyAlignment="1" applyProtection="1">
      <alignment horizontal="center" vertical="center"/>
      <protection/>
    </xf>
    <xf numFmtId="0" fontId="3" fillId="0" borderId="0" xfId="0" applyFont="1" applyAlignment="1" applyProtection="1">
      <alignment horizontal="center" vertical="top"/>
      <protection/>
    </xf>
    <xf numFmtId="0" fontId="3" fillId="0" borderId="173" xfId="0" applyFont="1" applyBorder="1" applyAlignment="1" applyProtection="1">
      <alignment horizontal="center" vertical="top"/>
      <protection/>
    </xf>
    <xf numFmtId="0" fontId="3" fillId="0" borderId="19" xfId="0" applyFont="1" applyBorder="1" applyAlignment="1" applyProtection="1">
      <alignment horizontal="center" vertical="top"/>
      <protection/>
    </xf>
    <xf numFmtId="0" fontId="15" fillId="34" borderId="22" xfId="0" applyFont="1" applyFill="1" applyBorder="1" applyAlignment="1" applyProtection="1">
      <alignment horizontal="center" vertical="center" wrapText="1"/>
      <protection/>
    </xf>
    <xf numFmtId="0" fontId="15" fillId="34" borderId="25" xfId="0" applyFont="1" applyFill="1" applyBorder="1" applyAlignment="1" applyProtection="1">
      <alignment horizontal="center" vertical="center" wrapText="1"/>
      <protection/>
    </xf>
    <xf numFmtId="0" fontId="8" fillId="34" borderId="90" xfId="0" applyFont="1" applyFill="1" applyBorder="1" applyAlignment="1" applyProtection="1">
      <alignment horizontal="left" vertical="center"/>
      <protection/>
    </xf>
    <xf numFmtId="0" fontId="8" fillId="34" borderId="107" xfId="0" applyFont="1" applyFill="1" applyBorder="1" applyAlignment="1" applyProtection="1">
      <alignment horizontal="left" vertical="center"/>
      <protection/>
    </xf>
    <xf numFmtId="183" fontId="6" fillId="0" borderId="0" xfId="0" applyNumberFormat="1" applyFont="1" applyBorder="1" applyAlignment="1" applyProtection="1">
      <alignment horizontal="center" vertical="center"/>
      <protection/>
    </xf>
    <xf numFmtId="0" fontId="3" fillId="34" borderId="169" xfId="0" applyFont="1" applyFill="1" applyBorder="1" applyAlignment="1" applyProtection="1">
      <alignment horizontal="center" vertical="center"/>
      <protection/>
    </xf>
    <xf numFmtId="0" fontId="0" fillId="0" borderId="170" xfId="0" applyBorder="1" applyAlignment="1">
      <alignment/>
    </xf>
    <xf numFmtId="0" fontId="0" fillId="0" borderId="171" xfId="0" applyBorder="1" applyAlignment="1">
      <alignment/>
    </xf>
    <xf numFmtId="0" fontId="3" fillId="34" borderId="170" xfId="0" applyFont="1" applyFill="1" applyBorder="1" applyAlignment="1" applyProtection="1">
      <alignment horizontal="center" vertical="center"/>
      <protection/>
    </xf>
    <xf numFmtId="0" fontId="3" fillId="34" borderId="171" xfId="0" applyFont="1" applyFill="1" applyBorder="1" applyAlignment="1" applyProtection="1">
      <alignment horizontal="center" vertical="center"/>
      <protection/>
    </xf>
    <xf numFmtId="0" fontId="10" fillId="0" borderId="179" xfId="47" applyFont="1" applyFill="1" applyBorder="1" applyAlignment="1" applyProtection="1">
      <alignment horizontal="center" vertical="center"/>
      <protection locked="0"/>
    </xf>
    <xf numFmtId="0" fontId="10" fillId="0" borderId="0" xfId="47" applyFont="1" applyFill="1" applyBorder="1" applyAlignment="1" applyProtection="1">
      <alignment horizontal="center" vertical="center"/>
      <protection locked="0"/>
    </xf>
    <xf numFmtId="0" fontId="10" fillId="0" borderId="175" xfId="47" applyFont="1" applyFill="1" applyBorder="1" applyAlignment="1" applyProtection="1">
      <alignment horizontal="center" vertical="center"/>
      <protection locked="0"/>
    </xf>
    <xf numFmtId="0" fontId="10" fillId="0" borderId="176" xfId="47" applyFont="1" applyFill="1" applyBorder="1" applyAlignment="1" applyProtection="1">
      <alignment horizontal="center" vertical="center"/>
      <protection locked="0"/>
    </xf>
    <xf numFmtId="0" fontId="3" fillId="0" borderId="173" xfId="0" applyFont="1" applyBorder="1" applyAlignment="1" applyProtection="1">
      <alignment horizontal="center" vertical="center"/>
      <protection/>
    </xf>
    <xf numFmtId="0" fontId="6" fillId="34" borderId="96" xfId="0" applyFont="1" applyFill="1" applyBorder="1" applyAlignment="1" applyProtection="1">
      <alignment horizontal="center" vertical="center"/>
      <protection/>
    </xf>
    <xf numFmtId="0" fontId="6" fillId="34" borderId="56" xfId="0" applyFont="1" applyFill="1" applyBorder="1" applyAlignment="1" applyProtection="1">
      <alignment horizontal="center" vertical="center"/>
      <protection/>
    </xf>
    <xf numFmtId="0" fontId="6" fillId="34" borderId="75" xfId="0" applyFont="1" applyFill="1" applyBorder="1" applyAlignment="1" applyProtection="1">
      <alignment horizontal="center" vertical="center"/>
      <protection/>
    </xf>
    <xf numFmtId="0" fontId="21" fillId="34" borderId="90" xfId="0" applyFont="1" applyFill="1" applyBorder="1" applyAlignment="1" applyProtection="1">
      <alignment horizontal="left" vertical="center"/>
      <protection/>
    </xf>
    <xf numFmtId="0" fontId="21" fillId="34" borderId="107" xfId="0" applyFont="1" applyFill="1" applyBorder="1" applyAlignment="1" applyProtection="1">
      <alignment horizontal="left" vertical="center"/>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10</xdr:row>
      <xdr:rowOff>219075</xdr:rowOff>
    </xdr:from>
    <xdr:to>
      <xdr:col>6</xdr:col>
      <xdr:colOff>419100</xdr:colOff>
      <xdr:row>61</xdr:row>
      <xdr:rowOff>133350</xdr:rowOff>
    </xdr:to>
    <xdr:sp>
      <xdr:nvSpPr>
        <xdr:cNvPr id="1" name="Text 7"/>
        <xdr:cNvSpPr txBox="1">
          <a:spLocks noChangeArrowheads="1"/>
        </xdr:cNvSpPr>
      </xdr:nvSpPr>
      <xdr:spPr>
        <a:xfrm>
          <a:off x="95250" y="2076450"/>
          <a:ext cx="7019925" cy="9467850"/>
        </a:xfrm>
        <a:prstGeom prst="rect">
          <a:avLst/>
        </a:prstGeom>
        <a:solidFill>
          <a:srgbClr val="FFFFFF"/>
        </a:solidFill>
        <a:ln w="1"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Ziel:</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Mit LIQUID sollen Liquiditätsengpässe in landwirtschaftlichen Familienbetrieben frühzeitig erkannt werden, so dass rechtzeitig gegensteuernde Maßnahmen ergriffen werden können. 
</a:t>
          </a:r>
          <a:r>
            <a:rPr lang="en-US" cap="none" sz="1200" b="0" i="0" u="none" baseline="0">
              <a:solidFill>
                <a:srgbClr val="000000"/>
              </a:solidFill>
              <a:latin typeface="Arial"/>
              <a:ea typeface="Arial"/>
              <a:cs typeface="Arial"/>
            </a:rPr>
            <a:t>Die Anwendung ist so aufgebaut, dass in der </a:t>
          </a:r>
          <a:r>
            <a:rPr lang="en-US" cap="none" sz="1200" b="1" i="0" u="none" baseline="0">
              <a:solidFill>
                <a:srgbClr val="000000"/>
              </a:solidFill>
              <a:latin typeface="Arial"/>
              <a:ea typeface="Arial"/>
              <a:cs typeface="Arial"/>
            </a:rPr>
            <a:t>"</a:t>
          </a:r>
          <a:r>
            <a:rPr lang="en-US" cap="none" sz="1200" b="0" i="0" u="none" baseline="0">
              <a:solidFill>
                <a:srgbClr val="000000"/>
              </a:solidFill>
              <a:latin typeface="Arial"/>
              <a:ea typeface="Arial"/>
              <a:cs typeface="Arial"/>
            </a:rPr>
            <a:t>Minimalversion" mit nur einem Arbeitsblatt gearbeitet werden kann. Dabei erfolgt die Liquiditätsplanung und die Kontrolle (durch Überschreiben der Planwerte mit Ist-Werten) im Arbeitsblatt "Eingabe Planung". 
</a:t>
          </a:r>
          <a:r>
            <a:rPr lang="en-US" cap="none" sz="1200" b="0" i="0" u="none" baseline="0">
              <a:solidFill>
                <a:srgbClr val="000000"/>
              </a:solidFill>
              <a:latin typeface="Arial"/>
              <a:ea typeface="Arial"/>
              <a:cs typeface="Arial"/>
            </a:rPr>
            <a:t>In der "Maximalversion" erfolgt die Eingabe der Ist-Werte im Arbeitsblatt "Eingabe Ist". Dabei wird im Arbeitsblatt "Soll-Ist-Abgleich" automatisch eine Jahresübersicht mit den Plan- und Ist-Werten erstellt.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Hinweise zur Dateneingabe: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In der Liquiditätsplanung werden nur die tatsächlich anfallenden Einnahmen und Ausgaben berücksichtigt. Kalkulatorische und steuerliche Kosten und Leistungen werden nicht berücksichtigt (Abschreibungen, Bestandsveränderungen, Naturalentnahmen, Privatanteile etc.).
</a:t>
          </a:r>
          <a:r>
            <a:rPr lang="en-US" cap="none" sz="1200" b="0" i="0" u="none" baseline="0">
              <a:solidFill>
                <a:srgbClr val="000000"/>
              </a:solidFill>
              <a:latin typeface="Arial"/>
              <a:ea typeface="Arial"/>
              <a:cs typeface="Arial"/>
            </a:rPr>
            <a:t>Die </a:t>
          </a:r>
          <a:r>
            <a:rPr lang="en-US" cap="none" sz="1200" b="1" i="0" u="none" baseline="0">
              <a:solidFill>
                <a:srgbClr val="000000"/>
              </a:solidFill>
              <a:latin typeface="Arial"/>
              <a:ea typeface="Arial"/>
              <a:cs typeface="Arial"/>
            </a:rPr>
            <a:t>Ausgaben</a:t>
          </a:r>
          <a:r>
            <a:rPr lang="en-US" cap="none" sz="1200" b="0" i="0" u="none" baseline="0">
              <a:solidFill>
                <a:srgbClr val="000000"/>
              </a:solidFill>
              <a:latin typeface="Arial"/>
              <a:ea typeface="Arial"/>
              <a:cs typeface="Arial"/>
            </a:rPr>
            <a:t> werden vom Programm automatisch mit negativem Vorzeichen dargestellt. Die Eingabe erfolgt </a:t>
          </a:r>
          <a:r>
            <a:rPr lang="en-US" cap="none" sz="1200" b="1" i="0" u="none" baseline="0">
              <a:solidFill>
                <a:srgbClr val="000000"/>
              </a:solidFill>
              <a:latin typeface="Arial"/>
              <a:ea typeface="Arial"/>
              <a:cs typeface="Arial"/>
            </a:rPr>
            <a:t>ohne Vorzeichen!!!</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In den Salden wird ein Ausgabeüberhang in roter Schrift ausgewiesen.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Einlagen/Entnahmen:</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Einlagen und Entnahmen, die kurzfristig verfügbar sind (z.B. Tagesgeld), werden nicht gebucht, da sie als liquide Mittel dem Betrieb zur Verfügung stehen.
</a:t>
          </a:r>
          <a:r>
            <a:rPr lang="en-US" cap="none" sz="1200" b="0" i="0" u="none" baseline="0">
              <a:solidFill>
                <a:srgbClr val="000000"/>
              </a:solidFill>
              <a:latin typeface="Arial"/>
              <a:ea typeface="Arial"/>
              <a:cs typeface="Arial"/>
            </a:rPr>
            <a:t>
</a:t>
          </a:r>
          <a:r>
            <a:rPr lang="en-US" cap="none" sz="1200" b="1" i="0" u="sng" baseline="0">
              <a:solidFill>
                <a:srgbClr val="000000"/>
              </a:solidFill>
              <a:latin typeface="Arial"/>
              <a:ea typeface="Arial"/>
              <a:cs typeface="Arial"/>
            </a:rPr>
            <a:t>Vorgehensweise:</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Arbeitsblatt "Eingabe Planung":
</a:t>
          </a:r>
          <a:r>
            <a:rPr lang="en-US" cap="none" sz="1200" b="0" i="0" u="none" baseline="0">
              <a:solidFill>
                <a:srgbClr val="000000"/>
              </a:solidFill>
              <a:latin typeface="Arial"/>
              <a:ea typeface="Arial"/>
              <a:cs typeface="Arial"/>
            </a:rPr>
            <a:t>Zunächst werden die Einnahmen und Ausgaben des letzten (möglichst neuen) Buchführungsabschlusses erfasst. Die Kontrolle der Eingabe erfolgt in Zelle D54 "Gewinn". Hier muss der berechnete Gewinn mit dem im Jahresabschluss ausgewiesenen übereinstimmen. 
</a:t>
          </a:r>
          <a:r>
            <a:rPr lang="en-US" cap="none" sz="1200" b="0" i="0" u="none" baseline="0">
              <a:solidFill>
                <a:srgbClr val="000000"/>
              </a:solidFill>
              <a:latin typeface="Arial"/>
              <a:ea typeface="Arial"/>
              <a:cs typeface="Arial"/>
            </a:rPr>
            <a:t>Als nächstes werden in der Spalte E "Jahres Plandaten" die Jahresgesamteinnahmen und -ausgaben abgeschätzt. Danach erfolgt die Aufteilung der Einnahmen und Ausgaben nach den gewählten Intervallen (monatlich, 2-Monate, Quartal).  In der Spalte "noch zu verteilen" wird die Summe der Einzelwerte dem Jahresplan gegenübergestellt. 
</a:t>
          </a:r>
          <a:r>
            <a:rPr lang="en-US" cap="none" sz="1200" b="0" i="0" u="none" baseline="0">
              <a:solidFill>
                <a:srgbClr val="000000"/>
              </a:solidFill>
              <a:latin typeface="Arial"/>
              <a:ea typeface="Arial"/>
              <a:cs typeface="Arial"/>
            </a:rPr>
            <a:t>Es ist auch möglich, als erstes die Einnahmen und Ausgaben nach den gewählten Intervallen zu kalkulieren. Bei dieser Vorgehensweise werden in der Spalte "noch zu verteilen" die Jahreswerte mit "umgekehrten Vorzeichen" aufgeführt und können so als Summenpostitionen in die Spalte "Plandaten" übernommen werden. 
</a:t>
          </a:r>
          <a:r>
            <a:rPr lang="en-US" cap="none" sz="1200" b="0" i="0" u="none" baseline="0">
              <a:solidFill>
                <a:srgbClr val="000000"/>
              </a:solidFill>
              <a:latin typeface="Arial"/>
              <a:ea typeface="Arial"/>
              <a:cs typeface="Arial"/>
            </a:rPr>
            <a:t>Die Planung kann während des Jahres überschrieben und somit den realen Vorgängen angepasst werden.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Arbeitsblatt "Eingabe Ist":</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Hier können die tatsächlichen Ist-Werte erfasst werden. Diese sind am einfachsten aus den Geldberichten oder der BWA der Buchführung zu ersehen und können von dort übernommen werden. Erfolgt die Eingabe der Ist-Werte, so wird im Arbeitsblatt "Soll-Ist-Abgleich" automatisch eine Gegenüberstellung der Plan- und Ist-Werte ausgewiesen.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Arbeitsblatt "Soll-Ist-Abgleich:
</a:t>
          </a:r>
          <a:r>
            <a:rPr lang="en-US" cap="none" sz="1200" b="0" i="0" u="none" baseline="0">
              <a:solidFill>
                <a:srgbClr val="000000"/>
              </a:solidFill>
              <a:latin typeface="Arial"/>
              <a:ea typeface="Arial"/>
              <a:cs typeface="Arial"/>
            </a:rPr>
            <a:t>Hier erfolgt eine Gegenüberstellung der Plan-Werte mit den erzielen Ist-Werten. Die Darstellung erfolgt in Jahreswerten und in der gewählten Intervallfolge (monatlich/2-monatlich/Quartal).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Hinweis:
</a:t>
          </a:r>
          <a:r>
            <a:rPr lang="en-US" cap="none" sz="1200" b="0" i="0" u="none" baseline="0">
              <a:solidFill>
                <a:srgbClr val="000000"/>
              </a:solidFill>
              <a:latin typeface="Arial"/>
              <a:ea typeface="Arial"/>
              <a:cs typeface="Arial"/>
            </a:rPr>
            <a:t>Die Arbeitsblätter sind geschützt, es wurde jedoch kein Passwort vergeben.</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06"/>
  <sheetViews>
    <sheetView showGridLines="0" zoomScalePageLayoutView="0" workbookViewId="0" topLeftCell="A1">
      <selection activeCell="H56" sqref="H56"/>
    </sheetView>
  </sheetViews>
  <sheetFormatPr defaultColWidth="11.421875" defaultRowHeight="12.75"/>
  <cols>
    <col min="1" max="1" width="2.140625" style="0" customWidth="1"/>
    <col min="2" max="2" width="5.140625" style="0" customWidth="1"/>
    <col min="4" max="4" width="56.8515625" style="0" customWidth="1"/>
    <col min="6" max="6" width="13.421875" style="0" customWidth="1"/>
  </cols>
  <sheetData>
    <row r="1" spans="1:17" ht="9" customHeight="1" thickBot="1">
      <c r="A1" s="1"/>
      <c r="B1" s="1"/>
      <c r="C1" s="1"/>
      <c r="D1" s="1"/>
      <c r="E1" s="1"/>
      <c r="F1" s="1"/>
      <c r="G1" s="1"/>
      <c r="H1" s="1"/>
      <c r="I1" s="1"/>
      <c r="J1" s="1"/>
      <c r="K1" s="1"/>
      <c r="L1" s="1"/>
      <c r="M1" s="1"/>
      <c r="N1" s="1"/>
      <c r="O1" s="1"/>
      <c r="P1" s="1"/>
      <c r="Q1" s="1"/>
    </row>
    <row r="2" spans="1:17" ht="7.5" customHeight="1">
      <c r="A2" s="1"/>
      <c r="B2" s="2"/>
      <c r="C2" s="3"/>
      <c r="D2" s="3"/>
      <c r="E2" s="3"/>
      <c r="F2" s="4"/>
      <c r="G2" s="1"/>
      <c r="H2" s="1"/>
      <c r="I2" s="1"/>
      <c r="J2" s="1"/>
      <c r="K2" s="1"/>
      <c r="L2" s="1"/>
      <c r="M2" s="1"/>
      <c r="N2" s="1"/>
      <c r="O2" s="1"/>
      <c r="P2" s="1"/>
      <c r="Q2" s="1"/>
    </row>
    <row r="3" spans="1:17" ht="35.25">
      <c r="A3" s="1"/>
      <c r="B3" s="5"/>
      <c r="C3" s="6"/>
      <c r="D3" s="7" t="s">
        <v>117</v>
      </c>
      <c r="E3" s="8"/>
      <c r="F3" s="9" t="s">
        <v>130</v>
      </c>
      <c r="G3" s="1"/>
      <c r="H3" s="1"/>
      <c r="I3" s="1"/>
      <c r="J3" s="1"/>
      <c r="K3" s="1"/>
      <c r="L3" s="1"/>
      <c r="M3" s="1"/>
      <c r="N3" s="1"/>
      <c r="O3" s="1"/>
      <c r="P3" s="1"/>
      <c r="Q3" s="1"/>
    </row>
    <row r="4" spans="1:17" ht="12.75">
      <c r="A4" s="1"/>
      <c r="B4" s="5"/>
      <c r="C4" s="6"/>
      <c r="D4" s="6"/>
      <c r="E4" s="6"/>
      <c r="F4" s="10"/>
      <c r="G4" s="1"/>
      <c r="H4" s="1"/>
      <c r="I4" s="1"/>
      <c r="J4" s="1"/>
      <c r="K4" s="1"/>
      <c r="L4" s="1"/>
      <c r="M4" s="1"/>
      <c r="N4" s="1"/>
      <c r="O4" s="1"/>
      <c r="P4" s="1"/>
      <c r="Q4" s="1"/>
    </row>
    <row r="5" spans="1:17" ht="23.25">
      <c r="A5" s="1"/>
      <c r="B5" s="11" t="s">
        <v>0</v>
      </c>
      <c r="C5" s="12"/>
      <c r="D5" s="12"/>
      <c r="E5" s="12"/>
      <c r="F5" s="13"/>
      <c r="G5" s="1"/>
      <c r="H5" s="1"/>
      <c r="I5" s="1"/>
      <c r="J5" s="1"/>
      <c r="K5" s="1"/>
      <c r="L5" s="1"/>
      <c r="M5" s="1"/>
      <c r="N5" s="1"/>
      <c r="O5" s="1"/>
      <c r="P5" s="1"/>
      <c r="Q5" s="1"/>
    </row>
    <row r="6" spans="1:17" ht="12.75">
      <c r="A6" s="1"/>
      <c r="B6" s="5"/>
      <c r="C6" s="6"/>
      <c r="D6" s="6"/>
      <c r="E6" s="6"/>
      <c r="F6" s="10"/>
      <c r="G6" s="1"/>
      <c r="H6" s="1"/>
      <c r="I6" s="1"/>
      <c r="J6" s="1"/>
      <c r="K6" s="1"/>
      <c r="L6" s="1"/>
      <c r="M6" s="1"/>
      <c r="N6" s="1"/>
      <c r="O6" s="1"/>
      <c r="P6" s="1"/>
      <c r="Q6" s="1"/>
    </row>
    <row r="7" spans="1:17" ht="12.75">
      <c r="A7" s="1"/>
      <c r="B7" s="14" t="s">
        <v>1</v>
      </c>
      <c r="C7" s="15" t="s">
        <v>2</v>
      </c>
      <c r="D7" s="6"/>
      <c r="E7" s="6"/>
      <c r="F7" s="10"/>
      <c r="G7" s="1"/>
      <c r="H7" s="1"/>
      <c r="I7" s="1"/>
      <c r="J7" s="1"/>
      <c r="K7" s="1"/>
      <c r="L7" s="1"/>
      <c r="M7" s="1"/>
      <c r="N7" s="1"/>
      <c r="O7" s="1"/>
      <c r="P7" s="1"/>
      <c r="Q7" s="1"/>
    </row>
    <row r="8" spans="1:17" ht="12.75">
      <c r="A8" s="1"/>
      <c r="B8" s="5"/>
      <c r="C8" s="15" t="s">
        <v>3</v>
      </c>
      <c r="D8" s="6"/>
      <c r="E8" s="6"/>
      <c r="F8" s="10"/>
      <c r="G8" s="1"/>
      <c r="H8" s="1"/>
      <c r="I8" s="1"/>
      <c r="J8" s="1"/>
      <c r="K8" s="1"/>
      <c r="L8" s="1"/>
      <c r="M8" s="1"/>
      <c r="N8" s="1"/>
      <c r="O8" s="1"/>
      <c r="P8" s="1"/>
      <c r="Q8" s="1"/>
    </row>
    <row r="9" spans="1:17" ht="12.75">
      <c r="A9" s="1"/>
      <c r="B9" s="5"/>
      <c r="C9" s="16" t="s">
        <v>4</v>
      </c>
      <c r="D9" s="6"/>
      <c r="E9" s="6"/>
      <c r="F9" s="10"/>
      <c r="G9" s="1"/>
      <c r="H9" s="1"/>
      <c r="I9" s="1"/>
      <c r="J9" s="1"/>
      <c r="K9" s="1"/>
      <c r="L9" s="1"/>
      <c r="M9" s="1"/>
      <c r="N9" s="1"/>
      <c r="O9" s="1"/>
      <c r="P9" s="1"/>
      <c r="Q9" s="1"/>
    </row>
    <row r="10" spans="1:17" ht="7.5" customHeight="1" thickBot="1">
      <c r="A10" s="1"/>
      <c r="B10" s="17"/>
      <c r="C10" s="18"/>
      <c r="D10" s="18"/>
      <c r="E10" s="18"/>
      <c r="F10" s="19"/>
      <c r="G10" s="1"/>
      <c r="H10" s="1"/>
      <c r="I10" s="1"/>
      <c r="J10" s="1"/>
      <c r="K10" s="1"/>
      <c r="L10" s="1"/>
      <c r="M10" s="1"/>
      <c r="N10" s="1"/>
      <c r="O10" s="1"/>
      <c r="P10" s="1"/>
      <c r="Q10" s="1"/>
    </row>
    <row r="11" spans="1:17" ht="30" customHeight="1">
      <c r="A11" s="1"/>
      <c r="B11" s="1"/>
      <c r="C11" s="1"/>
      <c r="D11" s="1"/>
      <c r="E11" s="1"/>
      <c r="F11" s="1"/>
      <c r="G11" s="1"/>
      <c r="H11" s="1"/>
      <c r="I11" s="1"/>
      <c r="J11" s="1"/>
      <c r="K11" s="1"/>
      <c r="L11" s="1"/>
      <c r="M11" s="1"/>
      <c r="N11" s="1"/>
      <c r="O11" s="1"/>
      <c r="P11" s="1"/>
      <c r="Q11" s="1"/>
    </row>
    <row r="12" spans="1:17" ht="18">
      <c r="A12" s="1"/>
      <c r="B12" s="20"/>
      <c r="C12" s="1"/>
      <c r="D12" s="1"/>
      <c r="E12" s="1"/>
      <c r="F12" s="1"/>
      <c r="G12" s="1"/>
      <c r="H12" s="1"/>
      <c r="I12" s="1"/>
      <c r="J12" s="1"/>
      <c r="K12" s="1"/>
      <c r="L12" s="1"/>
      <c r="M12" s="1"/>
      <c r="N12" s="1"/>
      <c r="O12" s="1"/>
      <c r="P12" s="1"/>
      <c r="Q12" s="1"/>
    </row>
    <row r="13" spans="1:17" ht="9" customHeight="1">
      <c r="A13" s="1"/>
      <c r="B13" s="21"/>
      <c r="C13" s="1"/>
      <c r="D13" s="1"/>
      <c r="E13" s="1"/>
      <c r="F13" s="1"/>
      <c r="G13" s="1"/>
      <c r="H13" s="1"/>
      <c r="I13" s="1"/>
      <c r="J13" s="1"/>
      <c r="K13" s="1"/>
      <c r="L13" s="1"/>
      <c r="M13" s="1"/>
      <c r="N13" s="1"/>
      <c r="O13" s="1"/>
      <c r="P13" s="1"/>
      <c r="Q13" s="1"/>
    </row>
    <row r="14" spans="1:17" ht="15.75">
      <c r="A14" s="1"/>
      <c r="B14" s="21"/>
      <c r="C14" s="1"/>
      <c r="D14" s="1"/>
      <c r="E14" s="1"/>
      <c r="F14" s="1"/>
      <c r="G14" s="1"/>
      <c r="H14" s="1"/>
      <c r="I14" s="1"/>
      <c r="J14" s="1"/>
      <c r="K14" s="1"/>
      <c r="L14" s="1"/>
      <c r="M14" s="1"/>
      <c r="N14" s="1"/>
      <c r="O14" s="1"/>
      <c r="P14" s="1"/>
      <c r="Q14" s="1"/>
    </row>
    <row r="15" spans="1:17" ht="15.75">
      <c r="A15" s="1"/>
      <c r="B15" s="21"/>
      <c r="C15" s="1"/>
      <c r="D15" s="1"/>
      <c r="E15" s="1"/>
      <c r="F15" s="1"/>
      <c r="G15" s="1"/>
      <c r="H15" s="1"/>
      <c r="I15" s="1"/>
      <c r="J15" s="1"/>
      <c r="K15" s="1"/>
      <c r="L15" s="1"/>
      <c r="M15" s="1"/>
      <c r="N15" s="1"/>
      <c r="O15" s="1"/>
      <c r="P15" s="1"/>
      <c r="Q15" s="1"/>
    </row>
    <row r="16" spans="1:17" ht="30" customHeight="1">
      <c r="A16" s="1"/>
      <c r="B16" s="21"/>
      <c r="C16" s="1"/>
      <c r="D16" s="1"/>
      <c r="E16" s="1"/>
      <c r="F16" s="1"/>
      <c r="G16" s="1"/>
      <c r="H16" s="1"/>
      <c r="I16" s="1"/>
      <c r="J16" s="1"/>
      <c r="K16" s="1"/>
      <c r="L16" s="1"/>
      <c r="M16" s="1"/>
      <c r="N16" s="1"/>
      <c r="O16" s="1"/>
      <c r="P16" s="1"/>
      <c r="Q16" s="1"/>
    </row>
    <row r="17" spans="1:17" ht="18">
      <c r="A17" s="1"/>
      <c r="B17" s="20"/>
      <c r="C17" s="1"/>
      <c r="D17" s="1"/>
      <c r="E17" s="1"/>
      <c r="F17" s="1"/>
      <c r="G17" s="1"/>
      <c r="H17" s="1"/>
      <c r="I17" s="1"/>
      <c r="J17" s="1"/>
      <c r="K17" s="1"/>
      <c r="L17" s="1"/>
      <c r="M17" s="1"/>
      <c r="N17" s="1"/>
      <c r="O17" s="1"/>
      <c r="P17" s="1"/>
      <c r="Q17" s="1"/>
    </row>
    <row r="18" spans="1:17" ht="9" customHeight="1">
      <c r="A18" s="1"/>
      <c r="B18" s="21"/>
      <c r="C18" s="1"/>
      <c r="D18" s="1"/>
      <c r="E18" s="1"/>
      <c r="F18" s="1"/>
      <c r="G18" s="1"/>
      <c r="H18" s="1"/>
      <c r="I18" s="1"/>
      <c r="J18" s="1"/>
      <c r="K18" s="1"/>
      <c r="L18" s="1"/>
      <c r="M18" s="1"/>
      <c r="N18" s="1"/>
      <c r="O18" s="1"/>
      <c r="P18" s="1"/>
      <c r="Q18" s="1"/>
    </row>
    <row r="19" spans="1:17" ht="15.75">
      <c r="A19" s="1"/>
      <c r="B19" s="21"/>
      <c r="C19" s="1"/>
      <c r="D19" s="1"/>
      <c r="E19" s="1"/>
      <c r="F19" s="1"/>
      <c r="G19" s="1"/>
      <c r="H19" s="1"/>
      <c r="I19" s="1"/>
      <c r="J19" s="1"/>
      <c r="K19" s="1"/>
      <c r="L19" s="1"/>
      <c r="M19" s="1"/>
      <c r="N19" s="1"/>
      <c r="O19" s="1"/>
      <c r="P19" s="1"/>
      <c r="Q19" s="1"/>
    </row>
    <row r="20" spans="1:17" ht="15.75">
      <c r="A20" s="1"/>
      <c r="B20" s="21"/>
      <c r="C20" s="1"/>
      <c r="D20" s="1"/>
      <c r="E20" s="1"/>
      <c r="F20" s="1"/>
      <c r="G20" s="1"/>
      <c r="H20" s="1"/>
      <c r="I20" s="1"/>
      <c r="J20" s="1"/>
      <c r="K20" s="1"/>
      <c r="L20" s="1"/>
      <c r="M20" s="1"/>
      <c r="N20" s="1"/>
      <c r="O20" s="1"/>
      <c r="P20" s="1"/>
      <c r="Q20" s="1"/>
    </row>
    <row r="21" spans="1:17" ht="15.75">
      <c r="A21" s="1"/>
      <c r="B21" s="21"/>
      <c r="C21" s="1"/>
      <c r="D21" s="1"/>
      <c r="E21" s="1"/>
      <c r="F21" s="1"/>
      <c r="G21" s="1"/>
      <c r="H21" s="1"/>
      <c r="I21" s="1"/>
      <c r="J21" s="1"/>
      <c r="K21" s="1"/>
      <c r="L21" s="1"/>
      <c r="M21" s="1"/>
      <c r="N21" s="1"/>
      <c r="O21" s="1"/>
      <c r="P21" s="1"/>
      <c r="Q21" s="1"/>
    </row>
    <row r="22" spans="1:17" ht="15.75">
      <c r="A22" s="1"/>
      <c r="B22" s="21"/>
      <c r="C22" s="1"/>
      <c r="D22" s="1"/>
      <c r="E22" s="1"/>
      <c r="F22" s="1"/>
      <c r="G22" s="1"/>
      <c r="H22" s="1"/>
      <c r="I22" s="1"/>
      <c r="J22" s="1"/>
      <c r="K22" s="1"/>
      <c r="L22" s="1"/>
      <c r="M22" s="1"/>
      <c r="N22" s="1"/>
      <c r="O22" s="1"/>
      <c r="P22" s="1"/>
      <c r="Q22" s="1"/>
    </row>
    <row r="23" spans="1:17" ht="30" customHeight="1">
      <c r="A23" s="1"/>
      <c r="B23" s="1"/>
      <c r="C23" s="1"/>
      <c r="D23" s="1"/>
      <c r="E23" s="1"/>
      <c r="F23" s="1"/>
      <c r="G23" s="1"/>
      <c r="H23" s="1"/>
      <c r="I23" s="1"/>
      <c r="J23" s="1"/>
      <c r="K23" s="1"/>
      <c r="L23" s="1"/>
      <c r="M23" s="1"/>
      <c r="N23" s="1"/>
      <c r="O23" s="1"/>
      <c r="P23" s="1"/>
      <c r="Q23" s="1"/>
    </row>
    <row r="24" spans="1:17" ht="15" customHeight="1">
      <c r="A24" s="1"/>
      <c r="B24" s="20"/>
      <c r="C24" s="1"/>
      <c r="D24" s="1"/>
      <c r="E24" s="1"/>
      <c r="F24" s="1"/>
      <c r="G24" s="1"/>
      <c r="H24" s="1"/>
      <c r="I24" s="1"/>
      <c r="J24" s="1"/>
      <c r="K24" s="1"/>
      <c r="L24" s="1"/>
      <c r="M24" s="1"/>
      <c r="N24" s="1"/>
      <c r="O24" s="1"/>
      <c r="P24" s="1"/>
      <c r="Q24" s="1"/>
    </row>
    <row r="25" spans="1:17" ht="9" customHeight="1">
      <c r="A25" s="1"/>
      <c r="B25" s="21"/>
      <c r="C25" s="1"/>
      <c r="D25" s="1"/>
      <c r="E25" s="1"/>
      <c r="F25" s="1"/>
      <c r="G25" s="1"/>
      <c r="H25" s="1"/>
      <c r="I25" s="1"/>
      <c r="J25" s="1"/>
      <c r="K25" s="1"/>
      <c r="L25" s="1"/>
      <c r="M25" s="1"/>
      <c r="N25" s="1"/>
      <c r="O25" s="1"/>
      <c r="P25" s="1"/>
      <c r="Q25" s="1"/>
    </row>
    <row r="26" spans="1:17" ht="15.75">
      <c r="A26" s="1"/>
      <c r="B26" s="21"/>
      <c r="C26" s="1"/>
      <c r="D26" s="1"/>
      <c r="E26" s="1"/>
      <c r="F26" s="1"/>
      <c r="G26" s="1"/>
      <c r="H26" s="1"/>
      <c r="I26" s="1"/>
      <c r="J26" s="1"/>
      <c r="K26" s="1"/>
      <c r="L26" s="1"/>
      <c r="M26" s="1"/>
      <c r="N26" s="1"/>
      <c r="O26" s="1"/>
      <c r="P26" s="1"/>
      <c r="Q26" s="1"/>
    </row>
    <row r="27" spans="1:17" ht="15.75">
      <c r="A27" s="1"/>
      <c r="B27" s="21"/>
      <c r="C27" s="1"/>
      <c r="D27" s="1"/>
      <c r="E27" s="1"/>
      <c r="F27" s="1"/>
      <c r="G27" s="1"/>
      <c r="H27" s="1"/>
      <c r="I27" s="1"/>
      <c r="J27" s="1"/>
      <c r="K27" s="1"/>
      <c r="L27" s="1"/>
      <c r="M27" s="1"/>
      <c r="N27" s="1"/>
      <c r="O27" s="1"/>
      <c r="P27" s="1"/>
      <c r="Q27" s="1"/>
    </row>
    <row r="28" spans="1:17" ht="15.75">
      <c r="A28" s="1"/>
      <c r="B28" s="21"/>
      <c r="C28" s="1"/>
      <c r="D28" s="1"/>
      <c r="E28" s="1"/>
      <c r="F28" s="1"/>
      <c r="G28" s="1"/>
      <c r="H28" s="1"/>
      <c r="I28" s="1"/>
      <c r="J28" s="1"/>
      <c r="K28" s="1"/>
      <c r="L28" s="1"/>
      <c r="M28" s="1"/>
      <c r="N28" s="1"/>
      <c r="O28" s="1"/>
      <c r="P28" s="1"/>
      <c r="Q28" s="1"/>
    </row>
    <row r="29" spans="1:17" ht="15.75">
      <c r="A29" s="1"/>
      <c r="B29" s="21"/>
      <c r="C29" s="1"/>
      <c r="D29" s="1"/>
      <c r="E29" s="1"/>
      <c r="F29" s="1"/>
      <c r="G29" s="1"/>
      <c r="H29" s="1"/>
      <c r="I29" s="1"/>
      <c r="J29" s="1"/>
      <c r="K29" s="1"/>
      <c r="L29" s="1"/>
      <c r="M29" s="1"/>
      <c r="N29" s="1"/>
      <c r="O29" s="1"/>
      <c r="P29" s="1"/>
      <c r="Q29" s="1"/>
    </row>
    <row r="30" spans="1:17" ht="30" customHeight="1">
      <c r="A30" s="1"/>
      <c r="B30" s="21"/>
      <c r="C30" s="1"/>
      <c r="D30" s="1"/>
      <c r="E30" s="1"/>
      <c r="F30" s="1"/>
      <c r="G30" s="1"/>
      <c r="H30" s="1"/>
      <c r="I30" s="1"/>
      <c r="J30" s="1"/>
      <c r="K30" s="1"/>
      <c r="L30" s="1"/>
      <c r="M30" s="1"/>
      <c r="N30" s="1"/>
      <c r="O30" s="1"/>
      <c r="P30" s="1"/>
      <c r="Q30" s="1"/>
    </row>
    <row r="31" spans="1:17" ht="18">
      <c r="A31" s="1"/>
      <c r="B31" s="20"/>
      <c r="C31" s="1"/>
      <c r="D31" s="1"/>
      <c r="E31" s="1"/>
      <c r="F31" s="1"/>
      <c r="G31" s="1"/>
      <c r="H31" s="1"/>
      <c r="I31" s="1"/>
      <c r="J31" s="1"/>
      <c r="K31" s="1"/>
      <c r="L31" s="1"/>
      <c r="M31" s="1"/>
      <c r="N31" s="1"/>
      <c r="O31" s="1"/>
      <c r="P31" s="1"/>
      <c r="Q31" s="1"/>
    </row>
    <row r="32" spans="1:17" ht="9" customHeight="1">
      <c r="A32" s="1"/>
      <c r="B32" s="21"/>
      <c r="C32" s="1"/>
      <c r="D32" s="1"/>
      <c r="E32" s="1"/>
      <c r="F32" s="1"/>
      <c r="G32" s="1"/>
      <c r="H32" s="1"/>
      <c r="I32" s="1"/>
      <c r="J32" s="1"/>
      <c r="K32" s="1"/>
      <c r="L32" s="1"/>
      <c r="M32" s="1"/>
      <c r="N32" s="1"/>
      <c r="O32" s="1"/>
      <c r="P32" s="1"/>
      <c r="Q32" s="1"/>
    </row>
    <row r="33" spans="1:17" ht="12.75">
      <c r="A33" s="1"/>
      <c r="B33" s="1"/>
      <c r="C33" s="1"/>
      <c r="D33" s="1"/>
      <c r="E33" s="1"/>
      <c r="F33" s="1"/>
      <c r="G33" s="1"/>
      <c r="H33" s="1"/>
      <c r="I33" s="1"/>
      <c r="J33" s="1"/>
      <c r="K33" s="1"/>
      <c r="L33" s="1"/>
      <c r="M33" s="1"/>
      <c r="N33" s="1"/>
      <c r="O33" s="1"/>
      <c r="P33" s="1"/>
      <c r="Q33" s="1"/>
    </row>
    <row r="34" spans="1:17" ht="12.75">
      <c r="A34" s="1"/>
      <c r="B34" s="1"/>
      <c r="C34" s="1"/>
      <c r="D34" s="1"/>
      <c r="E34" s="1"/>
      <c r="F34" s="1"/>
      <c r="G34" s="1"/>
      <c r="H34" s="1"/>
      <c r="I34" s="1"/>
      <c r="J34" s="1"/>
      <c r="K34" s="1"/>
      <c r="L34" s="1"/>
      <c r="M34" s="1"/>
      <c r="N34" s="1"/>
      <c r="O34" s="1"/>
      <c r="P34" s="1"/>
      <c r="Q34" s="1"/>
    </row>
    <row r="35" spans="1:17" ht="12.75">
      <c r="A35" s="1"/>
      <c r="B35" s="1"/>
      <c r="C35" s="1"/>
      <c r="D35" s="1"/>
      <c r="E35" s="1"/>
      <c r="F35" s="1"/>
      <c r="G35" s="1"/>
      <c r="H35" s="1"/>
      <c r="I35" s="1"/>
      <c r="J35" s="1"/>
      <c r="K35" s="1"/>
      <c r="L35" s="1"/>
      <c r="M35" s="1"/>
      <c r="N35" s="1"/>
      <c r="O35" s="1"/>
      <c r="P35" s="1"/>
      <c r="Q35" s="1"/>
    </row>
    <row r="36" spans="1:17" ht="12.75">
      <c r="A36" s="1"/>
      <c r="B36" s="1"/>
      <c r="C36" s="1"/>
      <c r="D36" s="1"/>
      <c r="E36" s="1"/>
      <c r="F36" s="1"/>
      <c r="G36" s="1"/>
      <c r="H36" s="1"/>
      <c r="I36" s="1"/>
      <c r="J36" s="1"/>
      <c r="K36" s="1"/>
      <c r="L36" s="1"/>
      <c r="M36" s="1"/>
      <c r="N36" s="1"/>
      <c r="O36" s="1"/>
      <c r="P36" s="1"/>
      <c r="Q36" s="1"/>
    </row>
    <row r="37" spans="1:17" ht="12.75">
      <c r="A37" s="1"/>
      <c r="B37" s="1"/>
      <c r="C37" s="1"/>
      <c r="D37" s="1"/>
      <c r="E37" s="1"/>
      <c r="F37" s="1"/>
      <c r="G37" s="1"/>
      <c r="H37" s="1"/>
      <c r="I37" s="1"/>
      <c r="J37" s="1"/>
      <c r="K37" s="1"/>
      <c r="L37" s="1"/>
      <c r="M37" s="1"/>
      <c r="N37" s="1"/>
      <c r="O37" s="1"/>
      <c r="P37" s="1"/>
      <c r="Q37" s="1"/>
    </row>
    <row r="38" spans="1:17" ht="12.75">
      <c r="A38" s="1"/>
      <c r="B38" s="1"/>
      <c r="C38" s="1"/>
      <c r="D38" s="1"/>
      <c r="E38" s="1"/>
      <c r="F38" s="1"/>
      <c r="G38" s="1"/>
      <c r="H38" s="1"/>
      <c r="I38" s="1"/>
      <c r="J38" s="1"/>
      <c r="K38" s="1"/>
      <c r="L38" s="1"/>
      <c r="M38" s="1"/>
      <c r="N38" s="1"/>
      <c r="O38" s="1"/>
      <c r="P38" s="1"/>
      <c r="Q38" s="1"/>
    </row>
    <row r="39" spans="1:17" ht="12.75">
      <c r="A39" s="1"/>
      <c r="B39" s="1"/>
      <c r="C39" s="1"/>
      <c r="D39" s="1"/>
      <c r="E39" s="1"/>
      <c r="F39" s="1"/>
      <c r="G39" s="1"/>
      <c r="H39" s="1"/>
      <c r="I39" s="1"/>
      <c r="J39" s="1"/>
      <c r="K39" s="1"/>
      <c r="L39" s="1"/>
      <c r="M39" s="1"/>
      <c r="N39" s="1"/>
      <c r="O39" s="1"/>
      <c r="P39" s="1"/>
      <c r="Q39" s="1"/>
    </row>
    <row r="40" spans="1:17" ht="12.75">
      <c r="A40" s="1"/>
      <c r="B40" s="1"/>
      <c r="C40" s="1"/>
      <c r="D40" s="1"/>
      <c r="E40" s="1"/>
      <c r="F40" s="1"/>
      <c r="G40" s="1"/>
      <c r="H40" s="1"/>
      <c r="I40" s="1"/>
      <c r="J40" s="1"/>
      <c r="K40" s="1"/>
      <c r="L40" s="1"/>
      <c r="M40" s="1"/>
      <c r="N40" s="1"/>
      <c r="O40" s="1"/>
      <c r="P40" s="1"/>
      <c r="Q40" s="1"/>
    </row>
    <row r="41" spans="1:17" ht="12.75">
      <c r="A41" s="1"/>
      <c r="B41" s="1"/>
      <c r="C41" s="1"/>
      <c r="D41" s="1"/>
      <c r="E41" s="1"/>
      <c r="F41" s="1"/>
      <c r="G41" s="1"/>
      <c r="H41" s="1"/>
      <c r="I41" s="1"/>
      <c r="J41" s="1"/>
      <c r="K41" s="1"/>
      <c r="L41" s="1"/>
      <c r="M41" s="1"/>
      <c r="N41" s="1"/>
      <c r="O41" s="1"/>
      <c r="P41" s="1"/>
      <c r="Q41" s="1"/>
    </row>
    <row r="42" spans="1:17" ht="12.75">
      <c r="A42" s="1"/>
      <c r="B42" s="1"/>
      <c r="C42" s="1"/>
      <c r="D42" s="1"/>
      <c r="E42" s="1"/>
      <c r="F42" s="1"/>
      <c r="G42" s="1"/>
      <c r="H42" s="1"/>
      <c r="I42" s="1"/>
      <c r="J42" s="1"/>
      <c r="K42" s="1"/>
      <c r="L42" s="1"/>
      <c r="M42" s="1"/>
      <c r="N42" s="1"/>
      <c r="O42" s="1"/>
      <c r="P42" s="1"/>
      <c r="Q42" s="1"/>
    </row>
    <row r="43" spans="1:17" ht="12.75">
      <c r="A43" s="1"/>
      <c r="B43" s="1"/>
      <c r="C43" s="1"/>
      <c r="D43" s="1"/>
      <c r="E43" s="1"/>
      <c r="F43" s="1"/>
      <c r="G43" s="1"/>
      <c r="H43" s="1"/>
      <c r="I43" s="1"/>
      <c r="J43" s="1"/>
      <c r="K43" s="1"/>
      <c r="L43" s="1"/>
      <c r="M43" s="1"/>
      <c r="N43" s="1"/>
      <c r="O43" s="1"/>
      <c r="P43" s="1"/>
      <c r="Q43" s="1"/>
    </row>
    <row r="44" spans="1:17" ht="12.75">
      <c r="A44" s="1"/>
      <c r="B44" s="1"/>
      <c r="C44" s="1"/>
      <c r="D44" s="1"/>
      <c r="E44" s="1"/>
      <c r="F44" s="1"/>
      <c r="G44" s="1"/>
      <c r="H44" s="1"/>
      <c r="I44" s="1"/>
      <c r="J44" s="1"/>
      <c r="K44" s="1"/>
      <c r="L44" s="1"/>
      <c r="M44" s="1"/>
      <c r="N44" s="1"/>
      <c r="O44" s="1"/>
      <c r="P44" s="1"/>
      <c r="Q44" s="1"/>
    </row>
    <row r="45" spans="1:17" ht="12.75">
      <c r="A45" s="1"/>
      <c r="B45" s="1"/>
      <c r="C45" s="1"/>
      <c r="D45" s="1"/>
      <c r="E45" s="1"/>
      <c r="F45" s="1"/>
      <c r="G45" s="1"/>
      <c r="H45" s="1"/>
      <c r="I45" s="1"/>
      <c r="J45" s="1"/>
      <c r="K45" s="1"/>
      <c r="L45" s="1"/>
      <c r="M45" s="1"/>
      <c r="N45" s="1"/>
      <c r="O45" s="1"/>
      <c r="P45" s="1"/>
      <c r="Q45" s="1"/>
    </row>
    <row r="46" spans="1:17" ht="12.75">
      <c r="A46" s="1"/>
      <c r="B46" s="1"/>
      <c r="C46" s="1"/>
      <c r="D46" s="1"/>
      <c r="E46" s="1"/>
      <c r="F46" s="1"/>
      <c r="G46" s="1"/>
      <c r="H46" s="1"/>
      <c r="I46" s="1"/>
      <c r="J46" s="1"/>
      <c r="K46" s="1"/>
      <c r="L46" s="1"/>
      <c r="M46" s="1"/>
      <c r="N46" s="1"/>
      <c r="O46" s="1"/>
      <c r="P46" s="1"/>
      <c r="Q46" s="1"/>
    </row>
    <row r="47" spans="1:17" ht="12.75">
      <c r="A47" s="1"/>
      <c r="B47" s="1"/>
      <c r="C47" s="1"/>
      <c r="D47" s="1"/>
      <c r="E47" s="1"/>
      <c r="F47" s="1"/>
      <c r="G47" s="1"/>
      <c r="H47" s="1"/>
      <c r="I47" s="1"/>
      <c r="J47" s="1"/>
      <c r="K47" s="1"/>
      <c r="L47" s="1"/>
      <c r="M47" s="1"/>
      <c r="N47" s="1"/>
      <c r="O47" s="1"/>
      <c r="P47" s="1"/>
      <c r="Q47" s="1"/>
    </row>
    <row r="48" spans="1:17" ht="12.75">
      <c r="A48" s="1"/>
      <c r="B48" s="1"/>
      <c r="C48" s="1"/>
      <c r="D48" s="1"/>
      <c r="E48" s="1"/>
      <c r="F48" s="1"/>
      <c r="G48" s="1"/>
      <c r="H48" s="1"/>
      <c r="I48" s="1"/>
      <c r="J48" s="1"/>
      <c r="K48" s="1"/>
      <c r="L48" s="1"/>
      <c r="M48" s="1"/>
      <c r="N48" s="1"/>
      <c r="O48" s="1"/>
      <c r="P48" s="1"/>
      <c r="Q48" s="1"/>
    </row>
    <row r="49" spans="1:17" ht="12.75">
      <c r="A49" s="1"/>
      <c r="B49" s="1"/>
      <c r="C49" s="1"/>
      <c r="D49" s="1"/>
      <c r="E49" s="1"/>
      <c r="F49" s="1"/>
      <c r="G49" s="1"/>
      <c r="H49" s="1"/>
      <c r="I49" s="1"/>
      <c r="J49" s="1"/>
      <c r="K49" s="1"/>
      <c r="L49" s="1"/>
      <c r="M49" s="1"/>
      <c r="N49" s="1"/>
      <c r="O49" s="1"/>
      <c r="P49" s="1"/>
      <c r="Q49" s="1"/>
    </row>
    <row r="50" spans="1:17" ht="12.75">
      <c r="A50" s="1"/>
      <c r="B50" s="1"/>
      <c r="C50" s="1"/>
      <c r="D50" s="1"/>
      <c r="E50" s="1"/>
      <c r="F50" s="1"/>
      <c r="G50" s="1"/>
      <c r="H50" s="1"/>
      <c r="I50" s="1"/>
      <c r="J50" s="1"/>
      <c r="K50" s="1"/>
      <c r="L50" s="1"/>
      <c r="M50" s="1"/>
      <c r="N50" s="1"/>
      <c r="O50" s="1"/>
      <c r="P50" s="1"/>
      <c r="Q50" s="1"/>
    </row>
    <row r="51" spans="1:17" ht="12.75">
      <c r="A51" s="1"/>
      <c r="B51" s="1"/>
      <c r="C51" s="1"/>
      <c r="D51" s="1"/>
      <c r="E51" s="1"/>
      <c r="F51" s="1"/>
      <c r="G51" s="1"/>
      <c r="H51" s="1"/>
      <c r="I51" s="1"/>
      <c r="J51" s="1"/>
      <c r="K51" s="1"/>
      <c r="L51" s="1"/>
      <c r="M51" s="1"/>
      <c r="N51" s="1"/>
      <c r="O51" s="1"/>
      <c r="P51" s="1"/>
      <c r="Q51" s="1"/>
    </row>
    <row r="52" spans="1:17" ht="12.75">
      <c r="A52" s="1"/>
      <c r="B52" s="1"/>
      <c r="C52" s="1"/>
      <c r="D52" s="1"/>
      <c r="E52" s="1"/>
      <c r="F52" s="1"/>
      <c r="G52" s="1"/>
      <c r="H52" s="1"/>
      <c r="I52" s="1"/>
      <c r="J52" s="1"/>
      <c r="K52" s="1"/>
      <c r="L52" s="1"/>
      <c r="M52" s="1"/>
      <c r="N52" s="1"/>
      <c r="O52" s="1"/>
      <c r="P52" s="1"/>
      <c r="Q52" s="1"/>
    </row>
    <row r="53" spans="1:17" ht="12.75">
      <c r="A53" s="1"/>
      <c r="B53" s="1"/>
      <c r="C53" s="1"/>
      <c r="D53" s="1"/>
      <c r="E53" s="1"/>
      <c r="F53" s="1"/>
      <c r="G53" s="1"/>
      <c r="H53" s="1"/>
      <c r="I53" s="1"/>
      <c r="J53" s="1"/>
      <c r="K53" s="1"/>
      <c r="L53" s="1"/>
      <c r="M53" s="1"/>
      <c r="N53" s="1"/>
      <c r="O53" s="1"/>
      <c r="P53" s="1"/>
      <c r="Q53" s="1"/>
    </row>
    <row r="54" spans="1:17" ht="12.75">
      <c r="A54" s="1"/>
      <c r="B54" s="1"/>
      <c r="C54" s="1"/>
      <c r="D54" s="1"/>
      <c r="E54" s="1"/>
      <c r="F54" s="1"/>
      <c r="G54" s="1"/>
      <c r="H54" s="1"/>
      <c r="I54" s="1"/>
      <c r="J54" s="1"/>
      <c r="K54" s="1"/>
      <c r="L54" s="1"/>
      <c r="M54" s="1"/>
      <c r="N54" s="1"/>
      <c r="O54" s="1"/>
      <c r="P54" s="1"/>
      <c r="Q54" s="1"/>
    </row>
    <row r="55" spans="1:17" ht="12.75">
      <c r="A55" s="1"/>
      <c r="B55" s="1"/>
      <c r="C55" s="1"/>
      <c r="D55" s="1"/>
      <c r="E55" s="1"/>
      <c r="F55" s="1"/>
      <c r="G55" s="1"/>
      <c r="H55" s="1"/>
      <c r="I55" s="1"/>
      <c r="J55" s="1"/>
      <c r="K55" s="1"/>
      <c r="L55" s="1"/>
      <c r="M55" s="1"/>
      <c r="N55" s="1"/>
      <c r="O55" s="1"/>
      <c r="P55" s="1"/>
      <c r="Q55" s="1"/>
    </row>
    <row r="56" spans="1:17" ht="12.75">
      <c r="A56" s="1"/>
      <c r="B56" s="1"/>
      <c r="C56" s="1"/>
      <c r="D56" s="1"/>
      <c r="E56" s="1"/>
      <c r="F56" s="1"/>
      <c r="G56" s="1"/>
      <c r="H56" s="1"/>
      <c r="I56" s="1"/>
      <c r="J56" s="1"/>
      <c r="K56" s="1"/>
      <c r="L56" s="1"/>
      <c r="M56" s="1"/>
      <c r="N56" s="1"/>
      <c r="O56" s="1"/>
      <c r="P56" s="1"/>
      <c r="Q56" s="1"/>
    </row>
    <row r="57" spans="1:17" ht="12.75">
      <c r="A57" s="1"/>
      <c r="B57" s="1"/>
      <c r="C57" s="1"/>
      <c r="D57" s="1"/>
      <c r="E57" s="1"/>
      <c r="F57" s="1"/>
      <c r="G57" s="1"/>
      <c r="H57" s="1"/>
      <c r="I57" s="1"/>
      <c r="J57" s="1"/>
      <c r="K57" s="1"/>
      <c r="L57" s="1"/>
      <c r="M57" s="1"/>
      <c r="N57" s="1"/>
      <c r="O57" s="1"/>
      <c r="P57" s="1"/>
      <c r="Q57" s="1"/>
    </row>
    <row r="58" spans="1:17" ht="12.75">
      <c r="A58" s="1"/>
      <c r="B58" s="1"/>
      <c r="C58" s="1"/>
      <c r="D58" s="1"/>
      <c r="E58" s="1"/>
      <c r="F58" s="1"/>
      <c r="G58" s="1"/>
      <c r="H58" s="1"/>
      <c r="I58" s="1"/>
      <c r="J58" s="1"/>
      <c r="K58" s="1"/>
      <c r="L58" s="1"/>
      <c r="M58" s="1"/>
      <c r="N58" s="1"/>
      <c r="O58" s="1"/>
      <c r="P58" s="1"/>
      <c r="Q58" s="1"/>
    </row>
    <row r="59" spans="1:17" ht="12.75">
      <c r="A59" s="1"/>
      <c r="B59" s="1"/>
      <c r="C59" s="1"/>
      <c r="D59" s="1"/>
      <c r="E59" s="1"/>
      <c r="F59" s="1"/>
      <c r="G59" s="1"/>
      <c r="H59" s="1"/>
      <c r="I59" s="1"/>
      <c r="J59" s="1"/>
      <c r="K59" s="1"/>
      <c r="L59" s="1"/>
      <c r="M59" s="1"/>
      <c r="N59" s="1"/>
      <c r="O59" s="1"/>
      <c r="P59" s="1"/>
      <c r="Q59" s="1"/>
    </row>
    <row r="60" spans="1:17" ht="12.75">
      <c r="A60" s="1"/>
      <c r="B60" s="1"/>
      <c r="C60" s="1"/>
      <c r="D60" s="1"/>
      <c r="E60" s="1"/>
      <c r="F60" s="1"/>
      <c r="G60" s="1"/>
      <c r="H60" s="1"/>
      <c r="I60" s="1"/>
      <c r="J60" s="1"/>
      <c r="K60" s="1"/>
      <c r="L60" s="1"/>
      <c r="M60" s="1"/>
      <c r="N60" s="1"/>
      <c r="O60" s="1"/>
      <c r="P60" s="1"/>
      <c r="Q60" s="1"/>
    </row>
    <row r="61" spans="1:17" ht="12.75">
      <c r="A61" s="1"/>
      <c r="B61" s="1"/>
      <c r="C61" s="1"/>
      <c r="D61" s="1"/>
      <c r="E61" s="1"/>
      <c r="F61" s="1"/>
      <c r="G61" s="1"/>
      <c r="H61" s="1"/>
      <c r="I61" s="1"/>
      <c r="J61" s="1"/>
      <c r="K61" s="1"/>
      <c r="L61" s="1"/>
      <c r="M61" s="1"/>
      <c r="N61" s="1"/>
      <c r="O61" s="1"/>
      <c r="P61" s="1"/>
      <c r="Q61" s="1"/>
    </row>
    <row r="62" spans="1:17" ht="12.75">
      <c r="A62" s="1"/>
      <c r="B62" s="1"/>
      <c r="C62" s="1"/>
      <c r="D62" s="1"/>
      <c r="E62" s="1"/>
      <c r="F62" s="1"/>
      <c r="G62" s="1"/>
      <c r="H62" s="1"/>
      <c r="I62" s="1"/>
      <c r="J62" s="1"/>
      <c r="K62" s="1"/>
      <c r="L62" s="1"/>
      <c r="M62" s="1"/>
      <c r="N62" s="1"/>
      <c r="O62" s="1"/>
      <c r="P62" s="1"/>
      <c r="Q62" s="1"/>
    </row>
    <row r="63" spans="1:17" ht="12.75">
      <c r="A63" s="1"/>
      <c r="B63" s="1"/>
      <c r="C63" s="1"/>
      <c r="D63" s="1"/>
      <c r="E63" s="1"/>
      <c r="F63" s="1"/>
      <c r="G63" s="1"/>
      <c r="H63" s="1"/>
      <c r="I63" s="1"/>
      <c r="J63" s="1"/>
      <c r="K63" s="1"/>
      <c r="L63" s="1"/>
      <c r="M63" s="1"/>
      <c r="N63" s="1"/>
      <c r="O63" s="1"/>
      <c r="P63" s="1"/>
      <c r="Q63" s="1"/>
    </row>
    <row r="64" spans="1:17" ht="12.75">
      <c r="A64" s="1"/>
      <c r="B64" s="1"/>
      <c r="C64" s="1"/>
      <c r="D64" s="1"/>
      <c r="E64" s="1"/>
      <c r="F64" s="1"/>
      <c r="G64" s="1"/>
      <c r="H64" s="1"/>
      <c r="I64" s="1"/>
      <c r="J64" s="1"/>
      <c r="K64" s="1"/>
      <c r="L64" s="1"/>
      <c r="M64" s="1"/>
      <c r="N64" s="1"/>
      <c r="O64" s="1"/>
      <c r="P64" s="1"/>
      <c r="Q64" s="1"/>
    </row>
    <row r="65" spans="1:17" ht="12.75">
      <c r="A65" s="1"/>
      <c r="B65" s="1"/>
      <c r="C65" s="1"/>
      <c r="D65" s="1"/>
      <c r="E65" s="1"/>
      <c r="F65" s="1"/>
      <c r="G65" s="1"/>
      <c r="H65" s="1"/>
      <c r="I65" s="1"/>
      <c r="J65" s="1"/>
      <c r="K65" s="1"/>
      <c r="L65" s="1"/>
      <c r="M65" s="1"/>
      <c r="N65" s="1"/>
      <c r="O65" s="1"/>
      <c r="P65" s="1"/>
      <c r="Q65" s="1"/>
    </row>
    <row r="66" spans="1:17" ht="12.75">
      <c r="A66" s="1"/>
      <c r="B66" s="1"/>
      <c r="C66" s="1"/>
      <c r="D66" s="1"/>
      <c r="E66" s="1"/>
      <c r="F66" s="1"/>
      <c r="G66" s="1"/>
      <c r="H66" s="1"/>
      <c r="I66" s="1"/>
      <c r="J66" s="1"/>
      <c r="K66" s="1"/>
      <c r="L66" s="1"/>
      <c r="M66" s="1"/>
      <c r="N66" s="1"/>
      <c r="O66" s="1"/>
      <c r="P66" s="1"/>
      <c r="Q66" s="1"/>
    </row>
    <row r="67" spans="1:17" ht="12.75">
      <c r="A67" s="1"/>
      <c r="B67" s="1"/>
      <c r="C67" s="1"/>
      <c r="D67" s="1"/>
      <c r="E67" s="1"/>
      <c r="F67" s="1"/>
      <c r="G67" s="1"/>
      <c r="H67" s="1"/>
      <c r="I67" s="1"/>
      <c r="J67" s="1"/>
      <c r="K67" s="1"/>
      <c r="L67" s="1"/>
      <c r="M67" s="1"/>
      <c r="N67" s="1"/>
      <c r="O67" s="1"/>
      <c r="P67" s="1"/>
      <c r="Q67" s="1"/>
    </row>
    <row r="68" spans="1:17" ht="12.75">
      <c r="A68" s="1"/>
      <c r="B68" s="1"/>
      <c r="C68" s="1"/>
      <c r="D68" s="1"/>
      <c r="E68" s="1"/>
      <c r="F68" s="1"/>
      <c r="G68" s="1"/>
      <c r="H68" s="1"/>
      <c r="I68" s="1"/>
      <c r="J68" s="1"/>
      <c r="K68" s="1"/>
      <c r="L68" s="1"/>
      <c r="M68" s="1"/>
      <c r="N68" s="1"/>
      <c r="O68" s="1"/>
      <c r="P68" s="1"/>
      <c r="Q68" s="1"/>
    </row>
    <row r="69" spans="1:17" ht="12.75">
      <c r="A69" s="1"/>
      <c r="B69" s="1"/>
      <c r="C69" s="1"/>
      <c r="D69" s="1"/>
      <c r="E69" s="1"/>
      <c r="F69" s="1"/>
      <c r="G69" s="1"/>
      <c r="H69" s="1"/>
      <c r="I69" s="1"/>
      <c r="J69" s="1"/>
      <c r="K69" s="1"/>
      <c r="L69" s="1"/>
      <c r="M69" s="1"/>
      <c r="N69" s="1"/>
      <c r="O69" s="1"/>
      <c r="P69" s="1"/>
      <c r="Q69" s="1"/>
    </row>
    <row r="70" spans="1:17" ht="12.75">
      <c r="A70" s="1"/>
      <c r="B70" s="1"/>
      <c r="C70" s="1"/>
      <c r="D70" s="1"/>
      <c r="E70" s="1"/>
      <c r="F70" s="1"/>
      <c r="G70" s="1"/>
      <c r="H70" s="1"/>
      <c r="I70" s="1"/>
      <c r="J70" s="1"/>
      <c r="K70" s="1"/>
      <c r="L70" s="1"/>
      <c r="M70" s="1"/>
      <c r="N70" s="1"/>
      <c r="O70" s="1"/>
      <c r="P70" s="1"/>
      <c r="Q70" s="1"/>
    </row>
    <row r="71" spans="1:17" ht="12.75">
      <c r="A71" s="1"/>
      <c r="B71" s="1"/>
      <c r="C71" s="1"/>
      <c r="D71" s="1"/>
      <c r="E71" s="1"/>
      <c r="F71" s="1"/>
      <c r="G71" s="1"/>
      <c r="H71" s="1"/>
      <c r="I71" s="1"/>
      <c r="J71" s="1"/>
      <c r="K71" s="1"/>
      <c r="L71" s="1"/>
      <c r="M71" s="1"/>
      <c r="N71" s="1"/>
      <c r="O71" s="1"/>
      <c r="P71" s="1"/>
      <c r="Q71" s="1"/>
    </row>
    <row r="72" spans="1:17" ht="12.75">
      <c r="A72" s="1"/>
      <c r="B72" s="1"/>
      <c r="C72" s="1"/>
      <c r="D72" s="1"/>
      <c r="E72" s="1"/>
      <c r="F72" s="1"/>
      <c r="G72" s="1"/>
      <c r="H72" s="1"/>
      <c r="I72" s="1"/>
      <c r="J72" s="1"/>
      <c r="K72" s="1"/>
      <c r="L72" s="1"/>
      <c r="M72" s="1"/>
      <c r="N72" s="1"/>
      <c r="O72" s="1"/>
      <c r="P72" s="1"/>
      <c r="Q72" s="1"/>
    </row>
    <row r="73" spans="1:17" ht="12.75">
      <c r="A73" s="1"/>
      <c r="B73" s="1"/>
      <c r="C73" s="1"/>
      <c r="D73" s="1"/>
      <c r="E73" s="1"/>
      <c r="F73" s="1"/>
      <c r="G73" s="1"/>
      <c r="H73" s="1"/>
      <c r="I73" s="1"/>
      <c r="J73" s="1"/>
      <c r="K73" s="1"/>
      <c r="L73" s="1"/>
      <c r="M73" s="1"/>
      <c r="N73" s="1"/>
      <c r="O73" s="1"/>
      <c r="P73" s="1"/>
      <c r="Q73" s="1"/>
    </row>
    <row r="74" spans="1:17" ht="12.75">
      <c r="A74" s="1"/>
      <c r="B74" s="1"/>
      <c r="C74" s="1"/>
      <c r="D74" s="1"/>
      <c r="E74" s="1"/>
      <c r="F74" s="1"/>
      <c r="G74" s="1"/>
      <c r="H74" s="1"/>
      <c r="I74" s="1"/>
      <c r="J74" s="1"/>
      <c r="K74" s="1"/>
      <c r="L74" s="1"/>
      <c r="M74" s="1"/>
      <c r="N74" s="1"/>
      <c r="O74" s="1"/>
      <c r="P74" s="1"/>
      <c r="Q74" s="1"/>
    </row>
    <row r="75" spans="1:17" ht="12.75">
      <c r="A75" s="1"/>
      <c r="B75" s="1"/>
      <c r="C75" s="1"/>
      <c r="D75" s="1"/>
      <c r="E75" s="1"/>
      <c r="F75" s="1"/>
      <c r="G75" s="1"/>
      <c r="H75" s="1"/>
      <c r="I75" s="1"/>
      <c r="J75" s="1"/>
      <c r="K75" s="1"/>
      <c r="L75" s="1"/>
      <c r="M75" s="1"/>
      <c r="N75" s="1"/>
      <c r="O75" s="1"/>
      <c r="P75" s="1"/>
      <c r="Q75" s="1"/>
    </row>
    <row r="76" spans="1:17" ht="12.75">
      <c r="A76" s="1"/>
      <c r="B76" s="1"/>
      <c r="C76" s="1"/>
      <c r="D76" s="1"/>
      <c r="E76" s="1"/>
      <c r="F76" s="1"/>
      <c r="G76" s="1"/>
      <c r="H76" s="1"/>
      <c r="I76" s="1"/>
      <c r="J76" s="1"/>
      <c r="K76" s="1"/>
      <c r="L76" s="1"/>
      <c r="M76" s="1"/>
      <c r="N76" s="1"/>
      <c r="O76" s="1"/>
      <c r="P76" s="1"/>
      <c r="Q76" s="1"/>
    </row>
    <row r="77" spans="1:17" ht="12.75">
      <c r="A77" s="1"/>
      <c r="B77" s="1"/>
      <c r="C77" s="1"/>
      <c r="D77" s="1"/>
      <c r="E77" s="1"/>
      <c r="F77" s="1"/>
      <c r="G77" s="1"/>
      <c r="H77" s="1"/>
      <c r="I77" s="1"/>
      <c r="J77" s="1"/>
      <c r="K77" s="1"/>
      <c r="L77" s="1"/>
      <c r="M77" s="1"/>
      <c r="N77" s="1"/>
      <c r="O77" s="1"/>
      <c r="P77" s="1"/>
      <c r="Q77" s="1"/>
    </row>
    <row r="78" spans="1:17" ht="12.75">
      <c r="A78" s="1"/>
      <c r="B78" s="1"/>
      <c r="C78" s="1"/>
      <c r="D78" s="1"/>
      <c r="E78" s="1"/>
      <c r="F78" s="1"/>
      <c r="G78" s="1"/>
      <c r="H78" s="1"/>
      <c r="I78" s="1"/>
      <c r="J78" s="1"/>
      <c r="K78" s="1"/>
      <c r="L78" s="1"/>
      <c r="M78" s="1"/>
      <c r="N78" s="1"/>
      <c r="O78" s="1"/>
      <c r="P78" s="1"/>
      <c r="Q78" s="1"/>
    </row>
    <row r="79" spans="1:17" ht="12.75">
      <c r="A79" s="1"/>
      <c r="B79" s="1"/>
      <c r="C79" s="1"/>
      <c r="D79" s="1"/>
      <c r="E79" s="1"/>
      <c r="F79" s="1"/>
      <c r="G79" s="1"/>
      <c r="H79" s="1"/>
      <c r="I79" s="1"/>
      <c r="J79" s="1"/>
      <c r="K79" s="1"/>
      <c r="L79" s="1"/>
      <c r="M79" s="1"/>
      <c r="N79" s="1"/>
      <c r="O79" s="1"/>
      <c r="P79" s="1"/>
      <c r="Q79" s="1"/>
    </row>
    <row r="80" spans="1:17" ht="12.75">
      <c r="A80" s="1"/>
      <c r="B80" s="1"/>
      <c r="C80" s="1"/>
      <c r="D80" s="1"/>
      <c r="E80" s="1"/>
      <c r="F80" s="1"/>
      <c r="G80" s="1"/>
      <c r="H80" s="1"/>
      <c r="I80" s="1"/>
      <c r="J80" s="1"/>
      <c r="K80" s="1"/>
      <c r="L80" s="1"/>
      <c r="M80" s="1"/>
      <c r="N80" s="1"/>
      <c r="O80" s="1"/>
      <c r="P80" s="1"/>
      <c r="Q80" s="1"/>
    </row>
    <row r="81" spans="1:17" ht="12.75">
      <c r="A81" s="1"/>
      <c r="B81" s="1"/>
      <c r="C81" s="1"/>
      <c r="D81" s="1"/>
      <c r="E81" s="1"/>
      <c r="F81" s="1"/>
      <c r="G81" s="1"/>
      <c r="H81" s="1"/>
      <c r="I81" s="1"/>
      <c r="J81" s="1"/>
      <c r="K81" s="1"/>
      <c r="L81" s="1"/>
      <c r="M81" s="1"/>
      <c r="N81" s="1"/>
      <c r="O81" s="1"/>
      <c r="P81" s="1"/>
      <c r="Q81" s="1"/>
    </row>
    <row r="82" spans="1:17" ht="12.75">
      <c r="A82" s="1"/>
      <c r="B82" s="1"/>
      <c r="C82" s="1"/>
      <c r="D82" s="1"/>
      <c r="E82" s="1"/>
      <c r="F82" s="1"/>
      <c r="G82" s="1"/>
      <c r="H82" s="1"/>
      <c r="I82" s="1"/>
      <c r="J82" s="1"/>
      <c r="K82" s="1"/>
      <c r="L82" s="1"/>
      <c r="M82" s="1"/>
      <c r="N82" s="1"/>
      <c r="O82" s="1"/>
      <c r="P82" s="1"/>
      <c r="Q82" s="1"/>
    </row>
    <row r="83" spans="1:17" ht="12.75">
      <c r="A83" s="1"/>
      <c r="B83" s="1"/>
      <c r="C83" s="1"/>
      <c r="D83" s="1"/>
      <c r="E83" s="1"/>
      <c r="F83" s="1"/>
      <c r="G83" s="1"/>
      <c r="H83" s="1"/>
      <c r="I83" s="1"/>
      <c r="J83" s="1"/>
      <c r="K83" s="1"/>
      <c r="L83" s="1"/>
      <c r="M83" s="1"/>
      <c r="N83" s="1"/>
      <c r="O83" s="1"/>
      <c r="P83" s="1"/>
      <c r="Q83" s="1"/>
    </row>
    <row r="84" spans="1:17" ht="12.75">
      <c r="A84" s="1"/>
      <c r="B84" s="1"/>
      <c r="C84" s="1"/>
      <c r="D84" s="1"/>
      <c r="E84" s="1"/>
      <c r="F84" s="1"/>
      <c r="G84" s="1"/>
      <c r="H84" s="1"/>
      <c r="I84" s="1"/>
      <c r="J84" s="1"/>
      <c r="K84" s="1"/>
      <c r="L84" s="1"/>
      <c r="M84" s="1"/>
      <c r="N84" s="1"/>
      <c r="O84" s="1"/>
      <c r="P84" s="1"/>
      <c r="Q84" s="1"/>
    </row>
    <row r="85" spans="1:17" ht="12.75">
      <c r="A85" s="1"/>
      <c r="B85" s="1"/>
      <c r="C85" s="1"/>
      <c r="D85" s="1"/>
      <c r="E85" s="1"/>
      <c r="F85" s="1"/>
      <c r="G85" s="1"/>
      <c r="H85" s="1"/>
      <c r="I85" s="1"/>
      <c r="J85" s="1"/>
      <c r="K85" s="1"/>
      <c r="L85" s="1"/>
      <c r="M85" s="1"/>
      <c r="N85" s="1"/>
      <c r="O85" s="1"/>
      <c r="P85" s="1"/>
      <c r="Q85" s="1"/>
    </row>
    <row r="86" spans="1:17" ht="12.75">
      <c r="A86" s="1"/>
      <c r="B86" s="1"/>
      <c r="C86" s="1"/>
      <c r="D86" s="1"/>
      <c r="E86" s="1"/>
      <c r="F86" s="1"/>
      <c r="G86" s="1"/>
      <c r="H86" s="1"/>
      <c r="I86" s="1"/>
      <c r="J86" s="1"/>
      <c r="K86" s="1"/>
      <c r="L86" s="1"/>
      <c r="M86" s="1"/>
      <c r="N86" s="1"/>
      <c r="O86" s="1"/>
      <c r="P86" s="1"/>
      <c r="Q86" s="1"/>
    </row>
    <row r="87" spans="1:17" ht="12.75">
      <c r="A87" s="1"/>
      <c r="B87" s="1"/>
      <c r="C87" s="1"/>
      <c r="D87" s="1"/>
      <c r="E87" s="1"/>
      <c r="F87" s="1"/>
      <c r="G87" s="1"/>
      <c r="H87" s="1"/>
      <c r="I87" s="1"/>
      <c r="J87" s="1"/>
      <c r="K87" s="1"/>
      <c r="L87" s="1"/>
      <c r="M87" s="1"/>
      <c r="N87" s="1"/>
      <c r="O87" s="1"/>
      <c r="P87" s="1"/>
      <c r="Q87" s="1"/>
    </row>
    <row r="88" spans="1:17" ht="12.75">
      <c r="A88" s="1"/>
      <c r="B88" s="1"/>
      <c r="C88" s="1"/>
      <c r="D88" s="1"/>
      <c r="E88" s="1"/>
      <c r="F88" s="1"/>
      <c r="G88" s="1"/>
      <c r="H88" s="1"/>
      <c r="I88" s="1"/>
      <c r="J88" s="1"/>
      <c r="K88" s="1"/>
      <c r="L88" s="1"/>
      <c r="M88" s="1"/>
      <c r="N88" s="1"/>
      <c r="O88" s="1"/>
      <c r="P88" s="1"/>
      <c r="Q88" s="1"/>
    </row>
    <row r="89" spans="1:17" ht="12.75">
      <c r="A89" s="1"/>
      <c r="B89" s="1"/>
      <c r="C89" s="1"/>
      <c r="D89" s="1"/>
      <c r="E89" s="1"/>
      <c r="F89" s="1"/>
      <c r="G89" s="1"/>
      <c r="H89" s="1"/>
      <c r="I89" s="1"/>
      <c r="J89" s="1"/>
      <c r="K89" s="1"/>
      <c r="L89" s="1"/>
      <c r="M89" s="1"/>
      <c r="N89" s="1"/>
      <c r="O89" s="1"/>
      <c r="P89" s="1"/>
      <c r="Q89" s="1"/>
    </row>
    <row r="90" spans="1:17" ht="12.75">
      <c r="A90" s="1"/>
      <c r="B90" s="1"/>
      <c r="C90" s="1"/>
      <c r="D90" s="1"/>
      <c r="E90" s="1"/>
      <c r="F90" s="1"/>
      <c r="G90" s="1"/>
      <c r="H90" s="1"/>
      <c r="I90" s="1"/>
      <c r="J90" s="1"/>
      <c r="K90" s="1"/>
      <c r="L90" s="1"/>
      <c r="M90" s="1"/>
      <c r="N90" s="1"/>
      <c r="O90" s="1"/>
      <c r="P90" s="1"/>
      <c r="Q90" s="1"/>
    </row>
    <row r="91" spans="1:17" ht="12.75">
      <c r="A91" s="1"/>
      <c r="B91" s="1"/>
      <c r="C91" s="1"/>
      <c r="D91" s="1"/>
      <c r="E91" s="1"/>
      <c r="F91" s="1"/>
      <c r="G91" s="1"/>
      <c r="H91" s="1"/>
      <c r="I91" s="1"/>
      <c r="J91" s="1"/>
      <c r="K91" s="1"/>
      <c r="L91" s="1"/>
      <c r="M91" s="1"/>
      <c r="N91" s="1"/>
      <c r="O91" s="1"/>
      <c r="P91" s="1"/>
      <c r="Q91" s="1"/>
    </row>
    <row r="92" spans="1:17" ht="12.75">
      <c r="A92" s="1"/>
      <c r="B92" s="1"/>
      <c r="C92" s="1"/>
      <c r="D92" s="1"/>
      <c r="E92" s="1"/>
      <c r="F92" s="1"/>
      <c r="G92" s="1"/>
      <c r="H92" s="1"/>
      <c r="I92" s="1"/>
      <c r="J92" s="1"/>
      <c r="K92" s="1"/>
      <c r="L92" s="1"/>
      <c r="M92" s="1"/>
      <c r="N92" s="1"/>
      <c r="O92" s="1"/>
      <c r="P92" s="1"/>
      <c r="Q92" s="1"/>
    </row>
    <row r="93" spans="1:17" ht="12.75">
      <c r="A93" s="1"/>
      <c r="B93" s="1"/>
      <c r="C93" s="1"/>
      <c r="D93" s="1"/>
      <c r="E93" s="1"/>
      <c r="F93" s="1"/>
      <c r="G93" s="1"/>
      <c r="H93" s="1"/>
      <c r="I93" s="1"/>
      <c r="J93" s="1"/>
      <c r="K93" s="1"/>
      <c r="L93" s="1"/>
      <c r="M93" s="1"/>
      <c r="N93" s="1"/>
      <c r="O93" s="1"/>
      <c r="P93" s="1"/>
      <c r="Q93" s="1"/>
    </row>
    <row r="94" spans="1:17" ht="12.75">
      <c r="A94" s="1"/>
      <c r="B94" s="1"/>
      <c r="C94" s="1"/>
      <c r="D94" s="1"/>
      <c r="E94" s="1"/>
      <c r="F94" s="1"/>
      <c r="G94" s="1"/>
      <c r="H94" s="1"/>
      <c r="I94" s="1"/>
      <c r="J94" s="1"/>
      <c r="K94" s="1"/>
      <c r="L94" s="1"/>
      <c r="M94" s="1"/>
      <c r="N94" s="1"/>
      <c r="O94" s="1"/>
      <c r="P94" s="1"/>
      <c r="Q94" s="1"/>
    </row>
    <row r="95" spans="1:17" ht="12.75">
      <c r="A95" s="1"/>
      <c r="B95" s="1"/>
      <c r="C95" s="1"/>
      <c r="D95" s="1"/>
      <c r="E95" s="1"/>
      <c r="F95" s="1"/>
      <c r="G95" s="1"/>
      <c r="H95" s="1"/>
      <c r="I95" s="1"/>
      <c r="J95" s="1"/>
      <c r="K95" s="1"/>
      <c r="L95" s="1"/>
      <c r="M95" s="1"/>
      <c r="N95" s="1"/>
      <c r="O95" s="1"/>
      <c r="P95" s="1"/>
      <c r="Q95" s="1"/>
    </row>
    <row r="96" spans="1:17" ht="12.75">
      <c r="A96" s="1"/>
      <c r="B96" s="1"/>
      <c r="C96" s="1"/>
      <c r="D96" s="1"/>
      <c r="E96" s="1"/>
      <c r="F96" s="1"/>
      <c r="G96" s="1"/>
      <c r="H96" s="1"/>
      <c r="I96" s="1"/>
      <c r="J96" s="1"/>
      <c r="K96" s="1"/>
      <c r="L96" s="1"/>
      <c r="M96" s="1"/>
      <c r="N96" s="1"/>
      <c r="O96" s="1"/>
      <c r="P96" s="1"/>
      <c r="Q96" s="1"/>
    </row>
    <row r="97" spans="1:17" ht="12.75">
      <c r="A97" s="1"/>
      <c r="B97" s="1"/>
      <c r="C97" s="1"/>
      <c r="D97" s="1"/>
      <c r="E97" s="1"/>
      <c r="F97" s="1"/>
      <c r="G97" s="1"/>
      <c r="H97" s="1"/>
      <c r="I97" s="1"/>
      <c r="J97" s="1"/>
      <c r="K97" s="1"/>
      <c r="L97" s="1"/>
      <c r="M97" s="1"/>
      <c r="N97" s="1"/>
      <c r="O97" s="1"/>
      <c r="P97" s="1"/>
      <c r="Q97" s="1"/>
    </row>
    <row r="98" spans="1:17" ht="12.75">
      <c r="A98" s="1"/>
      <c r="B98" s="1"/>
      <c r="C98" s="1"/>
      <c r="D98" s="1"/>
      <c r="E98" s="1"/>
      <c r="F98" s="1"/>
      <c r="G98" s="1"/>
      <c r="H98" s="1"/>
      <c r="I98" s="1"/>
      <c r="J98" s="1"/>
      <c r="K98" s="1"/>
      <c r="L98" s="1"/>
      <c r="M98" s="1"/>
      <c r="N98" s="1"/>
      <c r="O98" s="1"/>
      <c r="P98" s="1"/>
      <c r="Q98" s="1"/>
    </row>
    <row r="99" spans="1:17" ht="12.75">
      <c r="A99" s="1"/>
      <c r="B99" s="1"/>
      <c r="C99" s="1"/>
      <c r="D99" s="1"/>
      <c r="E99" s="1"/>
      <c r="F99" s="1"/>
      <c r="G99" s="1"/>
      <c r="H99" s="1"/>
      <c r="I99" s="1"/>
      <c r="J99" s="1"/>
      <c r="K99" s="1"/>
      <c r="L99" s="1"/>
      <c r="M99" s="1"/>
      <c r="N99" s="1"/>
      <c r="O99" s="1"/>
      <c r="P99" s="1"/>
      <c r="Q99" s="1"/>
    </row>
    <row r="100" spans="1:17" ht="12.75">
      <c r="A100" s="1"/>
      <c r="B100" s="1"/>
      <c r="C100" s="1"/>
      <c r="D100" s="1"/>
      <c r="E100" s="1"/>
      <c r="F100" s="1"/>
      <c r="G100" s="1"/>
      <c r="H100" s="1"/>
      <c r="I100" s="1"/>
      <c r="J100" s="1"/>
      <c r="K100" s="1"/>
      <c r="L100" s="1"/>
      <c r="M100" s="1"/>
      <c r="N100" s="1"/>
      <c r="O100" s="1"/>
      <c r="P100" s="1"/>
      <c r="Q100" s="1"/>
    </row>
    <row r="101" spans="1:17" ht="12.75">
      <c r="A101" s="1"/>
      <c r="B101" s="1"/>
      <c r="C101" s="1"/>
      <c r="D101" s="1"/>
      <c r="E101" s="1"/>
      <c r="F101" s="1"/>
      <c r="G101" s="1"/>
      <c r="H101" s="1"/>
      <c r="I101" s="1"/>
      <c r="J101" s="1"/>
      <c r="K101" s="1"/>
      <c r="L101" s="1"/>
      <c r="M101" s="1"/>
      <c r="N101" s="1"/>
      <c r="O101" s="1"/>
      <c r="P101" s="1"/>
      <c r="Q101" s="1"/>
    </row>
    <row r="102" spans="1:17" ht="12.75">
      <c r="A102" s="1"/>
      <c r="B102" s="1"/>
      <c r="C102" s="1"/>
      <c r="D102" s="1"/>
      <c r="E102" s="1"/>
      <c r="F102" s="1"/>
      <c r="G102" s="1"/>
      <c r="H102" s="1"/>
      <c r="I102" s="1"/>
      <c r="J102" s="1"/>
      <c r="K102" s="1"/>
      <c r="L102" s="1"/>
      <c r="M102" s="1"/>
      <c r="N102" s="1"/>
      <c r="O102" s="1"/>
      <c r="P102" s="1"/>
      <c r="Q102" s="1"/>
    </row>
    <row r="103" spans="1:17" ht="12.75">
      <c r="A103" s="1"/>
      <c r="B103" s="1"/>
      <c r="C103" s="1"/>
      <c r="D103" s="1"/>
      <c r="E103" s="1"/>
      <c r="F103" s="1"/>
      <c r="G103" s="1"/>
      <c r="H103" s="1"/>
      <c r="I103" s="1"/>
      <c r="J103" s="1"/>
      <c r="K103" s="1"/>
      <c r="L103" s="1"/>
      <c r="M103" s="1"/>
      <c r="N103" s="1"/>
      <c r="O103" s="1"/>
      <c r="P103" s="1"/>
      <c r="Q103" s="1"/>
    </row>
    <row r="104" spans="1:17" ht="12.75">
      <c r="A104" s="1"/>
      <c r="B104" s="1"/>
      <c r="C104" s="1"/>
      <c r="D104" s="1"/>
      <c r="E104" s="1"/>
      <c r="F104" s="1"/>
      <c r="G104" s="1"/>
      <c r="H104" s="1"/>
      <c r="I104" s="1"/>
      <c r="J104" s="1"/>
      <c r="K104" s="1"/>
      <c r="L104" s="1"/>
      <c r="M104" s="1"/>
      <c r="N104" s="1"/>
      <c r="O104" s="1"/>
      <c r="P104" s="1"/>
      <c r="Q104" s="1"/>
    </row>
    <row r="105" spans="1:17" ht="12.75">
      <c r="A105" s="1"/>
      <c r="B105" s="1"/>
      <c r="C105" s="1"/>
      <c r="D105" s="1"/>
      <c r="E105" s="1"/>
      <c r="F105" s="1"/>
      <c r="G105" s="1"/>
      <c r="H105" s="1"/>
      <c r="I105" s="1"/>
      <c r="J105" s="1"/>
      <c r="K105" s="1"/>
      <c r="L105" s="1"/>
      <c r="M105" s="1"/>
      <c r="N105" s="1"/>
      <c r="O105" s="1"/>
      <c r="P105" s="1"/>
      <c r="Q105" s="1"/>
    </row>
    <row r="106" spans="1:17" ht="12.75">
      <c r="A106" s="1"/>
      <c r="B106" s="1"/>
      <c r="C106" s="1"/>
      <c r="D106" s="1"/>
      <c r="E106" s="1"/>
      <c r="F106" s="1"/>
      <c r="G106" s="1"/>
      <c r="H106" s="1"/>
      <c r="I106" s="1"/>
      <c r="J106" s="1"/>
      <c r="K106" s="1"/>
      <c r="L106" s="1"/>
      <c r="M106" s="1"/>
      <c r="N106" s="1"/>
      <c r="O106" s="1"/>
      <c r="P106" s="1"/>
      <c r="Q106" s="1"/>
    </row>
    <row r="107" spans="1:17" ht="12.75">
      <c r="A107" s="1"/>
      <c r="B107" s="1"/>
      <c r="C107" s="1"/>
      <c r="D107" s="1"/>
      <c r="E107" s="1"/>
      <c r="F107" s="1"/>
      <c r="G107" s="1"/>
      <c r="H107" s="1"/>
      <c r="I107" s="1"/>
      <c r="J107" s="1"/>
      <c r="K107" s="1"/>
      <c r="L107" s="1"/>
      <c r="M107" s="1"/>
      <c r="N107" s="1"/>
      <c r="O107" s="1"/>
      <c r="P107" s="1"/>
      <c r="Q107" s="1"/>
    </row>
    <row r="108" spans="1:17" ht="12.75">
      <c r="A108" s="1"/>
      <c r="B108" s="1"/>
      <c r="C108" s="1"/>
      <c r="D108" s="1"/>
      <c r="E108" s="1"/>
      <c r="F108" s="1"/>
      <c r="G108" s="1"/>
      <c r="H108" s="1"/>
      <c r="I108" s="1"/>
      <c r="J108" s="1"/>
      <c r="K108" s="1"/>
      <c r="L108" s="1"/>
      <c r="M108" s="1"/>
      <c r="N108" s="1"/>
      <c r="O108" s="1"/>
      <c r="P108" s="1"/>
      <c r="Q108" s="1"/>
    </row>
    <row r="109" spans="1:17" ht="12.75">
      <c r="A109" s="1"/>
      <c r="B109" s="1"/>
      <c r="C109" s="1"/>
      <c r="D109" s="1"/>
      <c r="E109" s="1"/>
      <c r="F109" s="1"/>
      <c r="G109" s="1"/>
      <c r="H109" s="1"/>
      <c r="I109" s="1"/>
      <c r="J109" s="1"/>
      <c r="K109" s="1"/>
      <c r="L109" s="1"/>
      <c r="M109" s="1"/>
      <c r="N109" s="1"/>
      <c r="O109" s="1"/>
      <c r="P109" s="1"/>
      <c r="Q109" s="1"/>
    </row>
    <row r="110" spans="1:17" ht="12.75">
      <c r="A110" s="1"/>
      <c r="B110" s="1"/>
      <c r="C110" s="1"/>
      <c r="D110" s="1"/>
      <c r="E110" s="1"/>
      <c r="F110" s="1"/>
      <c r="G110" s="1"/>
      <c r="H110" s="1"/>
      <c r="I110" s="1"/>
      <c r="J110" s="1"/>
      <c r="K110" s="1"/>
      <c r="L110" s="1"/>
      <c r="M110" s="1"/>
      <c r="N110" s="1"/>
      <c r="O110" s="1"/>
      <c r="P110" s="1"/>
      <c r="Q110" s="1"/>
    </row>
    <row r="111" spans="1:17" ht="12.75">
      <c r="A111" s="1"/>
      <c r="B111" s="1"/>
      <c r="C111" s="1"/>
      <c r="D111" s="1"/>
      <c r="E111" s="1"/>
      <c r="F111" s="1"/>
      <c r="G111" s="1"/>
      <c r="H111" s="1"/>
      <c r="I111" s="1"/>
      <c r="J111" s="1"/>
      <c r="K111" s="1"/>
      <c r="L111" s="1"/>
      <c r="M111" s="1"/>
      <c r="N111" s="1"/>
      <c r="O111" s="1"/>
      <c r="P111" s="1"/>
      <c r="Q111" s="1"/>
    </row>
    <row r="112" spans="1:17" ht="12.75">
      <c r="A112" s="1"/>
      <c r="B112" s="1"/>
      <c r="C112" s="1"/>
      <c r="D112" s="1"/>
      <c r="E112" s="1"/>
      <c r="F112" s="1"/>
      <c r="G112" s="1"/>
      <c r="H112" s="1"/>
      <c r="I112" s="1"/>
      <c r="J112" s="1"/>
      <c r="K112" s="1"/>
      <c r="L112" s="1"/>
      <c r="M112" s="1"/>
      <c r="N112" s="1"/>
      <c r="O112" s="1"/>
      <c r="P112" s="1"/>
      <c r="Q112" s="1"/>
    </row>
    <row r="113" spans="1:17" ht="12.75">
      <c r="A113" s="1"/>
      <c r="B113" s="1"/>
      <c r="C113" s="1"/>
      <c r="D113" s="1"/>
      <c r="E113" s="1"/>
      <c r="F113" s="1"/>
      <c r="G113" s="1"/>
      <c r="H113" s="1"/>
      <c r="I113" s="1"/>
      <c r="J113" s="1"/>
      <c r="K113" s="1"/>
      <c r="L113" s="1"/>
      <c r="M113" s="1"/>
      <c r="N113" s="1"/>
      <c r="O113" s="1"/>
      <c r="P113" s="1"/>
      <c r="Q113" s="1"/>
    </row>
    <row r="114" spans="1:17" ht="12.75">
      <c r="A114" s="1"/>
      <c r="B114" s="1"/>
      <c r="C114" s="1"/>
      <c r="D114" s="1"/>
      <c r="E114" s="1"/>
      <c r="F114" s="1"/>
      <c r="G114" s="1"/>
      <c r="H114" s="1"/>
      <c r="I114" s="1"/>
      <c r="J114" s="1"/>
      <c r="K114" s="1"/>
      <c r="L114" s="1"/>
      <c r="M114" s="1"/>
      <c r="N114" s="1"/>
      <c r="O114" s="1"/>
      <c r="P114" s="1"/>
      <c r="Q114" s="1"/>
    </row>
    <row r="115" spans="1:17" ht="12.75">
      <c r="A115" s="1"/>
      <c r="B115" s="1"/>
      <c r="C115" s="1"/>
      <c r="D115" s="1"/>
      <c r="E115" s="1"/>
      <c r="F115" s="1"/>
      <c r="G115" s="1"/>
      <c r="H115" s="1"/>
      <c r="I115" s="1"/>
      <c r="J115" s="1"/>
      <c r="K115" s="1"/>
      <c r="L115" s="1"/>
      <c r="M115" s="1"/>
      <c r="N115" s="1"/>
      <c r="O115" s="1"/>
      <c r="P115" s="1"/>
      <c r="Q115" s="1"/>
    </row>
    <row r="116" spans="1:17" ht="12.75">
      <c r="A116" s="1"/>
      <c r="B116" s="1"/>
      <c r="C116" s="1"/>
      <c r="D116" s="1"/>
      <c r="E116" s="1"/>
      <c r="F116" s="1"/>
      <c r="G116" s="1"/>
      <c r="H116" s="1"/>
      <c r="I116" s="1"/>
      <c r="J116" s="1"/>
      <c r="K116" s="1"/>
      <c r="L116" s="1"/>
      <c r="M116" s="1"/>
      <c r="N116" s="1"/>
      <c r="O116" s="1"/>
      <c r="P116" s="1"/>
      <c r="Q116" s="1"/>
    </row>
    <row r="117" spans="1:17" ht="12.75">
      <c r="A117" s="1"/>
      <c r="B117" s="1"/>
      <c r="C117" s="1"/>
      <c r="D117" s="1"/>
      <c r="E117" s="1"/>
      <c r="F117" s="1"/>
      <c r="G117" s="1"/>
      <c r="H117" s="1"/>
      <c r="I117" s="1"/>
      <c r="J117" s="1"/>
      <c r="K117" s="1"/>
      <c r="L117" s="1"/>
      <c r="M117" s="1"/>
      <c r="N117" s="1"/>
      <c r="O117" s="1"/>
      <c r="P117" s="1"/>
      <c r="Q117" s="1"/>
    </row>
    <row r="118" spans="1:17" ht="12.75">
      <c r="A118" s="1"/>
      <c r="B118" s="1"/>
      <c r="C118" s="1"/>
      <c r="D118" s="1"/>
      <c r="E118" s="1"/>
      <c r="F118" s="1"/>
      <c r="G118" s="1"/>
      <c r="H118" s="1"/>
      <c r="I118" s="1"/>
      <c r="J118" s="1"/>
      <c r="K118" s="1"/>
      <c r="L118" s="1"/>
      <c r="M118" s="1"/>
      <c r="N118" s="1"/>
      <c r="O118" s="1"/>
      <c r="P118" s="1"/>
      <c r="Q118" s="1"/>
    </row>
    <row r="119" spans="1:17" ht="12.75">
      <c r="A119" s="1"/>
      <c r="B119" s="1"/>
      <c r="C119" s="1"/>
      <c r="D119" s="1"/>
      <c r="E119" s="1"/>
      <c r="F119" s="1"/>
      <c r="G119" s="1"/>
      <c r="H119" s="1"/>
      <c r="I119" s="1"/>
      <c r="J119" s="1"/>
      <c r="K119" s="1"/>
      <c r="L119" s="1"/>
      <c r="M119" s="1"/>
      <c r="N119" s="1"/>
      <c r="O119" s="1"/>
      <c r="P119" s="1"/>
      <c r="Q119" s="1"/>
    </row>
    <row r="120" spans="1:17" ht="12.75">
      <c r="A120" s="1"/>
      <c r="B120" s="1"/>
      <c r="C120" s="1"/>
      <c r="D120" s="1"/>
      <c r="E120" s="1"/>
      <c r="F120" s="1"/>
      <c r="G120" s="1"/>
      <c r="H120" s="1"/>
      <c r="I120" s="1"/>
      <c r="J120" s="1"/>
      <c r="K120" s="1"/>
      <c r="L120" s="1"/>
      <c r="M120" s="1"/>
      <c r="N120" s="1"/>
      <c r="O120" s="1"/>
      <c r="P120" s="1"/>
      <c r="Q120" s="1"/>
    </row>
    <row r="121" spans="1:17" ht="12.75">
      <c r="A121" s="1"/>
      <c r="B121" s="1"/>
      <c r="C121" s="1"/>
      <c r="D121" s="1"/>
      <c r="E121" s="1"/>
      <c r="F121" s="1"/>
      <c r="G121" s="1"/>
      <c r="H121" s="1"/>
      <c r="I121" s="1"/>
      <c r="J121" s="1"/>
      <c r="K121" s="1"/>
      <c r="L121" s="1"/>
      <c r="M121" s="1"/>
      <c r="N121" s="1"/>
      <c r="O121" s="1"/>
      <c r="P121" s="1"/>
      <c r="Q121" s="1"/>
    </row>
    <row r="122" spans="1:17" ht="12.75">
      <c r="A122" s="1"/>
      <c r="B122" s="1"/>
      <c r="C122" s="1"/>
      <c r="D122" s="1"/>
      <c r="E122" s="1"/>
      <c r="F122" s="1"/>
      <c r="G122" s="1"/>
      <c r="H122" s="1"/>
      <c r="I122" s="1"/>
      <c r="J122" s="1"/>
      <c r="K122" s="1"/>
      <c r="L122" s="1"/>
      <c r="M122" s="1"/>
      <c r="N122" s="1"/>
      <c r="O122" s="1"/>
      <c r="P122" s="1"/>
      <c r="Q122" s="1"/>
    </row>
    <row r="123" spans="1:17" ht="12.75">
      <c r="A123" s="1"/>
      <c r="B123" s="1"/>
      <c r="C123" s="1"/>
      <c r="D123" s="1"/>
      <c r="E123" s="1"/>
      <c r="F123" s="1"/>
      <c r="G123" s="1"/>
      <c r="H123" s="1"/>
      <c r="I123" s="1"/>
      <c r="J123" s="1"/>
      <c r="K123" s="1"/>
      <c r="L123" s="1"/>
      <c r="M123" s="1"/>
      <c r="N123" s="1"/>
      <c r="O123" s="1"/>
      <c r="P123" s="1"/>
      <c r="Q123" s="1"/>
    </row>
    <row r="124" spans="1:17" ht="12.75">
      <c r="A124" s="1"/>
      <c r="B124" s="1"/>
      <c r="C124" s="1"/>
      <c r="D124" s="1"/>
      <c r="E124" s="1"/>
      <c r="F124" s="1"/>
      <c r="G124" s="1"/>
      <c r="H124" s="1"/>
      <c r="I124" s="1"/>
      <c r="J124" s="1"/>
      <c r="K124" s="1"/>
      <c r="L124" s="1"/>
      <c r="M124" s="1"/>
      <c r="N124" s="1"/>
      <c r="O124" s="1"/>
      <c r="P124" s="1"/>
      <c r="Q124" s="1"/>
    </row>
    <row r="125" spans="1:17" ht="12.75">
      <c r="A125" s="1"/>
      <c r="B125" s="1"/>
      <c r="C125" s="1"/>
      <c r="D125" s="1"/>
      <c r="E125" s="1"/>
      <c r="F125" s="1"/>
      <c r="G125" s="1"/>
      <c r="H125" s="1"/>
      <c r="I125" s="1"/>
      <c r="J125" s="1"/>
      <c r="K125" s="1"/>
      <c r="L125" s="1"/>
      <c r="M125" s="1"/>
      <c r="N125" s="1"/>
      <c r="O125" s="1"/>
      <c r="P125" s="1"/>
      <c r="Q125" s="1"/>
    </row>
    <row r="126" spans="1:17" ht="12.75">
      <c r="A126" s="1"/>
      <c r="B126" s="1"/>
      <c r="C126" s="1"/>
      <c r="D126" s="1"/>
      <c r="E126" s="1"/>
      <c r="F126" s="1"/>
      <c r="G126" s="1"/>
      <c r="H126" s="1"/>
      <c r="I126" s="1"/>
      <c r="J126" s="1"/>
      <c r="K126" s="1"/>
      <c r="L126" s="1"/>
      <c r="M126" s="1"/>
      <c r="N126" s="1"/>
      <c r="O126" s="1"/>
      <c r="P126" s="1"/>
      <c r="Q126" s="1"/>
    </row>
    <row r="127" spans="1:17" ht="12.75">
      <c r="A127" s="1"/>
      <c r="B127" s="1"/>
      <c r="C127" s="1"/>
      <c r="D127" s="1"/>
      <c r="E127" s="1"/>
      <c r="F127" s="1"/>
      <c r="G127" s="1"/>
      <c r="H127" s="1"/>
      <c r="I127" s="1"/>
      <c r="J127" s="1"/>
      <c r="K127" s="1"/>
      <c r="L127" s="1"/>
      <c r="M127" s="1"/>
      <c r="N127" s="1"/>
      <c r="O127" s="1"/>
      <c r="P127" s="1"/>
      <c r="Q127" s="1"/>
    </row>
    <row r="128" spans="1:17" ht="12.75">
      <c r="A128" s="1"/>
      <c r="B128" s="1"/>
      <c r="C128" s="1"/>
      <c r="D128" s="1"/>
      <c r="E128" s="1"/>
      <c r="F128" s="1"/>
      <c r="G128" s="1"/>
      <c r="H128" s="1"/>
      <c r="I128" s="1"/>
      <c r="J128" s="1"/>
      <c r="K128" s="1"/>
      <c r="L128" s="1"/>
      <c r="M128" s="1"/>
      <c r="N128" s="1"/>
      <c r="O128" s="1"/>
      <c r="P128" s="1"/>
      <c r="Q128" s="1"/>
    </row>
    <row r="129" spans="1:17" ht="12.75">
      <c r="A129" s="1"/>
      <c r="B129" s="1"/>
      <c r="C129" s="1"/>
      <c r="D129" s="1"/>
      <c r="E129" s="1"/>
      <c r="F129" s="1"/>
      <c r="G129" s="1"/>
      <c r="H129" s="1"/>
      <c r="I129" s="1"/>
      <c r="J129" s="1"/>
      <c r="K129" s="1"/>
      <c r="L129" s="1"/>
      <c r="M129" s="1"/>
      <c r="N129" s="1"/>
      <c r="O129" s="1"/>
      <c r="P129" s="1"/>
      <c r="Q129" s="1"/>
    </row>
    <row r="130" spans="1:17" ht="12.75">
      <c r="A130" s="1"/>
      <c r="B130" s="1"/>
      <c r="C130" s="1"/>
      <c r="D130" s="1"/>
      <c r="E130" s="1"/>
      <c r="F130" s="1"/>
      <c r="G130" s="1"/>
      <c r="H130" s="1"/>
      <c r="I130" s="1"/>
      <c r="J130" s="1"/>
      <c r="K130" s="1"/>
      <c r="L130" s="1"/>
      <c r="M130" s="1"/>
      <c r="N130" s="1"/>
      <c r="O130" s="1"/>
      <c r="P130" s="1"/>
      <c r="Q130" s="1"/>
    </row>
    <row r="131" spans="1:17" ht="12.75">
      <c r="A131" s="1"/>
      <c r="B131" s="1"/>
      <c r="C131" s="1"/>
      <c r="D131" s="1"/>
      <c r="E131" s="1"/>
      <c r="F131" s="1"/>
      <c r="G131" s="1"/>
      <c r="H131" s="1"/>
      <c r="I131" s="1"/>
      <c r="J131" s="1"/>
      <c r="K131" s="1"/>
      <c r="L131" s="1"/>
      <c r="M131" s="1"/>
      <c r="N131" s="1"/>
      <c r="O131" s="1"/>
      <c r="P131" s="1"/>
      <c r="Q131" s="1"/>
    </row>
    <row r="132" spans="1:17" ht="12.75">
      <c r="A132" s="1"/>
      <c r="B132" s="1"/>
      <c r="C132" s="1"/>
      <c r="D132" s="1"/>
      <c r="E132" s="1"/>
      <c r="F132" s="1"/>
      <c r="G132" s="1"/>
      <c r="H132" s="1"/>
      <c r="I132" s="1"/>
      <c r="J132" s="1"/>
      <c r="K132" s="1"/>
      <c r="L132" s="1"/>
      <c r="M132" s="1"/>
      <c r="N132" s="1"/>
      <c r="O132" s="1"/>
      <c r="P132" s="1"/>
      <c r="Q132" s="1"/>
    </row>
    <row r="133" spans="1:17" ht="12.75">
      <c r="A133" s="1"/>
      <c r="B133" s="1"/>
      <c r="C133" s="1"/>
      <c r="D133" s="1"/>
      <c r="E133" s="1"/>
      <c r="F133" s="1"/>
      <c r="G133" s="1"/>
      <c r="H133" s="1"/>
      <c r="I133" s="1"/>
      <c r="J133" s="1"/>
      <c r="K133" s="1"/>
      <c r="L133" s="1"/>
      <c r="M133" s="1"/>
      <c r="N133" s="1"/>
      <c r="O133" s="1"/>
      <c r="P133" s="1"/>
      <c r="Q133" s="1"/>
    </row>
    <row r="134" spans="1:17" ht="12.75">
      <c r="A134" s="1"/>
      <c r="B134" s="1"/>
      <c r="C134" s="1"/>
      <c r="D134" s="1"/>
      <c r="E134" s="1"/>
      <c r="F134" s="1"/>
      <c r="G134" s="1"/>
      <c r="H134" s="1"/>
      <c r="I134" s="1"/>
      <c r="J134" s="1"/>
      <c r="K134" s="1"/>
      <c r="L134" s="1"/>
      <c r="M134" s="1"/>
      <c r="N134" s="1"/>
      <c r="O134" s="1"/>
      <c r="P134" s="1"/>
      <c r="Q134" s="1"/>
    </row>
    <row r="135" spans="1:17" ht="12.75">
      <c r="A135" s="1"/>
      <c r="B135" s="1"/>
      <c r="C135" s="1"/>
      <c r="D135" s="1"/>
      <c r="E135" s="1"/>
      <c r="F135" s="1"/>
      <c r="G135" s="1"/>
      <c r="H135" s="1"/>
      <c r="I135" s="1"/>
      <c r="J135" s="1"/>
      <c r="K135" s="1"/>
      <c r="L135" s="1"/>
      <c r="M135" s="1"/>
      <c r="N135" s="1"/>
      <c r="O135" s="1"/>
      <c r="P135" s="1"/>
      <c r="Q135" s="1"/>
    </row>
    <row r="136" spans="1:17" ht="12.75">
      <c r="A136" s="1"/>
      <c r="B136" s="1"/>
      <c r="C136" s="1"/>
      <c r="D136" s="1"/>
      <c r="E136" s="1"/>
      <c r="F136" s="1"/>
      <c r="G136" s="1"/>
      <c r="H136" s="1"/>
      <c r="I136" s="1"/>
      <c r="J136" s="1"/>
      <c r="K136" s="1"/>
      <c r="L136" s="1"/>
      <c r="M136" s="1"/>
      <c r="N136" s="1"/>
      <c r="O136" s="1"/>
      <c r="P136" s="1"/>
      <c r="Q136" s="1"/>
    </row>
    <row r="137" spans="1:17" ht="12.75">
      <c r="A137" s="1"/>
      <c r="B137" s="1"/>
      <c r="C137" s="1"/>
      <c r="D137" s="1"/>
      <c r="E137" s="1"/>
      <c r="F137" s="1"/>
      <c r="G137" s="1"/>
      <c r="H137" s="1"/>
      <c r="I137" s="1"/>
      <c r="J137" s="1"/>
      <c r="K137" s="1"/>
      <c r="L137" s="1"/>
      <c r="M137" s="1"/>
      <c r="N137" s="1"/>
      <c r="O137" s="1"/>
      <c r="P137" s="1"/>
      <c r="Q137" s="1"/>
    </row>
    <row r="138" spans="1:17" ht="12.75">
      <c r="A138" s="1"/>
      <c r="B138" s="1"/>
      <c r="C138" s="1"/>
      <c r="D138" s="1"/>
      <c r="E138" s="1"/>
      <c r="F138" s="1"/>
      <c r="G138" s="1"/>
      <c r="H138" s="1"/>
      <c r="I138" s="1"/>
      <c r="J138" s="1"/>
      <c r="K138" s="1"/>
      <c r="L138" s="1"/>
      <c r="M138" s="1"/>
      <c r="N138" s="1"/>
      <c r="O138" s="1"/>
      <c r="P138" s="1"/>
      <c r="Q138" s="1"/>
    </row>
    <row r="139" spans="1:17" ht="12.75">
      <c r="A139" s="1"/>
      <c r="B139" s="1"/>
      <c r="C139" s="1"/>
      <c r="D139" s="1"/>
      <c r="E139" s="1"/>
      <c r="F139" s="1"/>
      <c r="G139" s="1"/>
      <c r="H139" s="1"/>
      <c r="I139" s="1"/>
      <c r="J139" s="1"/>
      <c r="K139" s="1"/>
      <c r="L139" s="1"/>
      <c r="M139" s="1"/>
      <c r="N139" s="1"/>
      <c r="O139" s="1"/>
      <c r="P139" s="1"/>
      <c r="Q139" s="1"/>
    </row>
    <row r="140" spans="1:17" ht="12.75">
      <c r="A140" s="1"/>
      <c r="B140" s="1"/>
      <c r="C140" s="1"/>
      <c r="D140" s="1"/>
      <c r="E140" s="1"/>
      <c r="F140" s="1"/>
      <c r="G140" s="1"/>
      <c r="H140" s="1"/>
      <c r="I140" s="1"/>
      <c r="J140" s="1"/>
      <c r="K140" s="1"/>
      <c r="L140" s="1"/>
      <c r="M140" s="1"/>
      <c r="N140" s="1"/>
      <c r="O140" s="1"/>
      <c r="P140" s="1"/>
      <c r="Q140" s="1"/>
    </row>
    <row r="141" spans="1:17" ht="12.75">
      <c r="A141" s="1"/>
      <c r="B141" s="1"/>
      <c r="C141" s="1"/>
      <c r="D141" s="1"/>
      <c r="E141" s="1"/>
      <c r="F141" s="1"/>
      <c r="G141" s="1"/>
      <c r="H141" s="1"/>
      <c r="I141" s="1"/>
      <c r="J141" s="1"/>
      <c r="K141" s="1"/>
      <c r="L141" s="1"/>
      <c r="M141" s="1"/>
      <c r="N141" s="1"/>
      <c r="O141" s="1"/>
      <c r="P141" s="1"/>
      <c r="Q141" s="1"/>
    </row>
    <row r="142" spans="1:17" ht="12.75">
      <c r="A142" s="1"/>
      <c r="B142" s="1"/>
      <c r="C142" s="1"/>
      <c r="D142" s="1"/>
      <c r="E142" s="1"/>
      <c r="F142" s="1"/>
      <c r="G142" s="1"/>
      <c r="H142" s="1"/>
      <c r="I142" s="1"/>
      <c r="J142" s="1"/>
      <c r="K142" s="1"/>
      <c r="L142" s="1"/>
      <c r="M142" s="1"/>
      <c r="N142" s="1"/>
      <c r="O142" s="1"/>
      <c r="P142" s="1"/>
      <c r="Q142" s="1"/>
    </row>
    <row r="143" spans="1:17" ht="12.75">
      <c r="A143" s="1"/>
      <c r="B143" s="1"/>
      <c r="C143" s="1"/>
      <c r="D143" s="1"/>
      <c r="E143" s="1"/>
      <c r="F143" s="1"/>
      <c r="G143" s="1"/>
      <c r="H143" s="1"/>
      <c r="I143" s="1"/>
      <c r="J143" s="1"/>
      <c r="K143" s="1"/>
      <c r="L143" s="1"/>
      <c r="M143" s="1"/>
      <c r="N143" s="1"/>
      <c r="O143" s="1"/>
      <c r="P143" s="1"/>
      <c r="Q143" s="1"/>
    </row>
    <row r="144" spans="1:17" ht="12.75">
      <c r="A144" s="1"/>
      <c r="B144" s="1"/>
      <c r="C144" s="1"/>
      <c r="D144" s="1"/>
      <c r="E144" s="1"/>
      <c r="F144" s="1"/>
      <c r="G144" s="1"/>
      <c r="H144" s="1"/>
      <c r="I144" s="1"/>
      <c r="J144" s="1"/>
      <c r="K144" s="1"/>
      <c r="L144" s="1"/>
      <c r="M144" s="1"/>
      <c r="N144" s="1"/>
      <c r="O144" s="1"/>
      <c r="P144" s="1"/>
      <c r="Q144" s="1"/>
    </row>
    <row r="145" spans="1:17" ht="12.75">
      <c r="A145" s="1"/>
      <c r="B145" s="1"/>
      <c r="C145" s="1"/>
      <c r="D145" s="1"/>
      <c r="E145" s="1"/>
      <c r="F145" s="1"/>
      <c r="G145" s="1"/>
      <c r="H145" s="1"/>
      <c r="I145" s="1"/>
      <c r="J145" s="1"/>
      <c r="K145" s="1"/>
      <c r="L145" s="1"/>
      <c r="M145" s="1"/>
      <c r="N145" s="1"/>
      <c r="O145" s="1"/>
      <c r="P145" s="1"/>
      <c r="Q145" s="1"/>
    </row>
    <row r="146" spans="1:17" ht="12.75">
      <c r="A146" s="1"/>
      <c r="B146" s="1"/>
      <c r="C146" s="1"/>
      <c r="D146" s="1"/>
      <c r="E146" s="1"/>
      <c r="F146" s="1"/>
      <c r="G146" s="1"/>
      <c r="H146" s="1"/>
      <c r="I146" s="1"/>
      <c r="J146" s="1"/>
      <c r="K146" s="1"/>
      <c r="L146" s="1"/>
      <c r="M146" s="1"/>
      <c r="N146" s="1"/>
      <c r="O146" s="1"/>
      <c r="P146" s="1"/>
      <c r="Q146" s="1"/>
    </row>
    <row r="147" spans="1:17" ht="12.75">
      <c r="A147" s="1"/>
      <c r="B147" s="1"/>
      <c r="C147" s="1"/>
      <c r="D147" s="1"/>
      <c r="E147" s="1"/>
      <c r="F147" s="1"/>
      <c r="G147" s="1"/>
      <c r="H147" s="1"/>
      <c r="I147" s="1"/>
      <c r="J147" s="1"/>
      <c r="K147" s="1"/>
      <c r="L147" s="1"/>
      <c r="M147" s="1"/>
      <c r="N147" s="1"/>
      <c r="O147" s="1"/>
      <c r="P147" s="1"/>
      <c r="Q147" s="1"/>
    </row>
    <row r="148" spans="1:17" ht="12.75">
      <c r="A148" s="1"/>
      <c r="B148" s="1"/>
      <c r="C148" s="1"/>
      <c r="D148" s="1"/>
      <c r="E148" s="1"/>
      <c r="F148" s="1"/>
      <c r="G148" s="1"/>
      <c r="H148" s="1"/>
      <c r="I148" s="1"/>
      <c r="J148" s="1"/>
      <c r="K148" s="1"/>
      <c r="L148" s="1"/>
      <c r="M148" s="1"/>
      <c r="N148" s="1"/>
      <c r="O148" s="1"/>
      <c r="P148" s="1"/>
      <c r="Q148" s="1"/>
    </row>
    <row r="149" spans="1:17" ht="12.75">
      <c r="A149" s="1"/>
      <c r="B149" s="1"/>
      <c r="C149" s="1"/>
      <c r="D149" s="1"/>
      <c r="E149" s="1"/>
      <c r="F149" s="1"/>
      <c r="G149" s="1"/>
      <c r="H149" s="1"/>
      <c r="I149" s="1"/>
      <c r="J149" s="1"/>
      <c r="K149" s="1"/>
      <c r="L149" s="1"/>
      <c r="M149" s="1"/>
      <c r="N149" s="1"/>
      <c r="O149" s="1"/>
      <c r="P149" s="1"/>
      <c r="Q149" s="1"/>
    </row>
    <row r="150" spans="1:17" ht="12.75">
      <c r="A150" s="1"/>
      <c r="B150" s="1"/>
      <c r="C150" s="1"/>
      <c r="D150" s="1"/>
      <c r="E150" s="1"/>
      <c r="F150" s="1"/>
      <c r="G150" s="1"/>
      <c r="H150" s="1"/>
      <c r="I150" s="1"/>
      <c r="J150" s="1"/>
      <c r="K150" s="1"/>
      <c r="L150" s="1"/>
      <c r="M150" s="1"/>
      <c r="N150" s="1"/>
      <c r="O150" s="1"/>
      <c r="P150" s="1"/>
      <c r="Q150" s="1"/>
    </row>
    <row r="151" spans="1:17" ht="12.75">
      <c r="A151" s="1"/>
      <c r="B151" s="1"/>
      <c r="C151" s="1"/>
      <c r="D151" s="1"/>
      <c r="E151" s="1"/>
      <c r="F151" s="1"/>
      <c r="G151" s="1"/>
      <c r="H151" s="1"/>
      <c r="I151" s="1"/>
      <c r="J151" s="1"/>
      <c r="K151" s="1"/>
      <c r="L151" s="1"/>
      <c r="M151" s="1"/>
      <c r="N151" s="1"/>
      <c r="O151" s="1"/>
      <c r="P151" s="1"/>
      <c r="Q151" s="1"/>
    </row>
    <row r="152" spans="1:17" ht="12.75">
      <c r="A152" s="1"/>
      <c r="B152" s="1"/>
      <c r="C152" s="1"/>
      <c r="D152" s="1"/>
      <c r="E152" s="1"/>
      <c r="F152" s="1"/>
      <c r="G152" s="1"/>
      <c r="H152" s="1"/>
      <c r="I152" s="1"/>
      <c r="J152" s="1"/>
      <c r="K152" s="1"/>
      <c r="L152" s="1"/>
      <c r="M152" s="1"/>
      <c r="N152" s="1"/>
      <c r="O152" s="1"/>
      <c r="P152" s="1"/>
      <c r="Q152" s="1"/>
    </row>
    <row r="153" spans="1:17" ht="12.75">
      <c r="A153" s="1"/>
      <c r="B153" s="1"/>
      <c r="C153" s="1"/>
      <c r="D153" s="1"/>
      <c r="E153" s="1"/>
      <c r="F153" s="1"/>
      <c r="G153" s="1"/>
      <c r="H153" s="1"/>
      <c r="I153" s="1"/>
      <c r="J153" s="1"/>
      <c r="K153" s="1"/>
      <c r="L153" s="1"/>
      <c r="M153" s="1"/>
      <c r="N153" s="1"/>
      <c r="O153" s="1"/>
      <c r="P153" s="1"/>
      <c r="Q153" s="1"/>
    </row>
    <row r="154" spans="1:17" ht="12.75">
      <c r="A154" s="1"/>
      <c r="B154" s="1"/>
      <c r="C154" s="1"/>
      <c r="D154" s="1"/>
      <c r="E154" s="1"/>
      <c r="F154" s="1"/>
      <c r="G154" s="1"/>
      <c r="H154" s="1"/>
      <c r="I154" s="1"/>
      <c r="J154" s="1"/>
      <c r="K154" s="1"/>
      <c r="L154" s="1"/>
      <c r="M154" s="1"/>
      <c r="N154" s="1"/>
      <c r="O154" s="1"/>
      <c r="P154" s="1"/>
      <c r="Q154" s="1"/>
    </row>
    <row r="155" spans="1:17" ht="12.75">
      <c r="A155" s="1"/>
      <c r="B155" s="1"/>
      <c r="C155" s="1"/>
      <c r="D155" s="1"/>
      <c r="E155" s="1"/>
      <c r="F155" s="1"/>
      <c r="G155" s="1"/>
      <c r="H155" s="1"/>
      <c r="I155" s="1"/>
      <c r="J155" s="1"/>
      <c r="K155" s="1"/>
      <c r="L155" s="1"/>
      <c r="M155" s="1"/>
      <c r="N155" s="1"/>
      <c r="O155" s="1"/>
      <c r="P155" s="1"/>
      <c r="Q155" s="1"/>
    </row>
    <row r="156" spans="1:17" ht="12.75">
      <c r="A156" s="1"/>
      <c r="B156" s="1"/>
      <c r="C156" s="1"/>
      <c r="D156" s="1"/>
      <c r="E156" s="1"/>
      <c r="F156" s="1"/>
      <c r="G156" s="1"/>
      <c r="H156" s="1"/>
      <c r="I156" s="1"/>
      <c r="J156" s="1"/>
      <c r="K156" s="1"/>
      <c r="L156" s="1"/>
      <c r="M156" s="1"/>
      <c r="N156" s="1"/>
      <c r="O156" s="1"/>
      <c r="P156" s="1"/>
      <c r="Q156" s="1"/>
    </row>
    <row r="157" spans="1:17" ht="12.75">
      <c r="A157" s="1"/>
      <c r="B157" s="1"/>
      <c r="C157" s="1"/>
      <c r="D157" s="1"/>
      <c r="E157" s="1"/>
      <c r="F157" s="1"/>
      <c r="G157" s="1"/>
      <c r="H157" s="1"/>
      <c r="I157" s="1"/>
      <c r="J157" s="1"/>
      <c r="K157" s="1"/>
      <c r="L157" s="1"/>
      <c r="M157" s="1"/>
      <c r="N157" s="1"/>
      <c r="O157" s="1"/>
      <c r="P157" s="1"/>
      <c r="Q157" s="1"/>
    </row>
    <row r="158" spans="1:17" ht="12.75">
      <c r="A158" s="1"/>
      <c r="B158" s="1"/>
      <c r="C158" s="1"/>
      <c r="D158" s="1"/>
      <c r="E158" s="1"/>
      <c r="F158" s="1"/>
      <c r="G158" s="1"/>
      <c r="H158" s="1"/>
      <c r="I158" s="1"/>
      <c r="J158" s="1"/>
      <c r="K158" s="1"/>
      <c r="L158" s="1"/>
      <c r="M158" s="1"/>
      <c r="N158" s="1"/>
      <c r="O158" s="1"/>
      <c r="P158" s="1"/>
      <c r="Q158" s="1"/>
    </row>
    <row r="159" spans="1:17" ht="12.75">
      <c r="A159" s="1"/>
      <c r="B159" s="1"/>
      <c r="C159" s="1"/>
      <c r="D159" s="1"/>
      <c r="E159" s="1"/>
      <c r="F159" s="1"/>
      <c r="G159" s="1"/>
      <c r="H159" s="1"/>
      <c r="I159" s="1"/>
      <c r="J159" s="1"/>
      <c r="K159" s="1"/>
      <c r="L159" s="1"/>
      <c r="M159" s="1"/>
      <c r="N159" s="1"/>
      <c r="O159" s="1"/>
      <c r="P159" s="1"/>
      <c r="Q159" s="1"/>
    </row>
    <row r="160" spans="1:17" ht="12.75">
      <c r="A160" s="1"/>
      <c r="B160" s="1"/>
      <c r="C160" s="1"/>
      <c r="D160" s="1"/>
      <c r="E160" s="1"/>
      <c r="F160" s="1"/>
      <c r="G160" s="1"/>
      <c r="H160" s="1"/>
      <c r="I160" s="1"/>
      <c r="J160" s="1"/>
      <c r="K160" s="1"/>
      <c r="L160" s="1"/>
      <c r="M160" s="1"/>
      <c r="N160" s="1"/>
      <c r="O160" s="1"/>
      <c r="P160" s="1"/>
      <c r="Q160" s="1"/>
    </row>
    <row r="161" spans="1:17" ht="12.75">
      <c r="A161" s="1"/>
      <c r="B161" s="1"/>
      <c r="C161" s="1"/>
      <c r="D161" s="1"/>
      <c r="E161" s="1"/>
      <c r="F161" s="1"/>
      <c r="G161" s="1"/>
      <c r="H161" s="1"/>
      <c r="I161" s="1"/>
      <c r="J161" s="1"/>
      <c r="K161" s="1"/>
      <c r="L161" s="1"/>
      <c r="M161" s="1"/>
      <c r="N161" s="1"/>
      <c r="O161" s="1"/>
      <c r="P161" s="1"/>
      <c r="Q161" s="1"/>
    </row>
    <row r="162" spans="1:17" ht="12.75">
      <c r="A162" s="1"/>
      <c r="B162" s="1"/>
      <c r="C162" s="1"/>
      <c r="D162" s="1"/>
      <c r="E162" s="1"/>
      <c r="F162" s="1"/>
      <c r="G162" s="1"/>
      <c r="H162" s="1"/>
      <c r="I162" s="1"/>
      <c r="J162" s="1"/>
      <c r="K162" s="1"/>
      <c r="L162" s="1"/>
      <c r="M162" s="1"/>
      <c r="N162" s="1"/>
      <c r="O162" s="1"/>
      <c r="P162" s="1"/>
      <c r="Q162" s="1"/>
    </row>
    <row r="163" spans="1:17" ht="12.75">
      <c r="A163" s="1"/>
      <c r="B163" s="1"/>
      <c r="C163" s="1"/>
      <c r="D163" s="1"/>
      <c r="E163" s="1"/>
      <c r="F163" s="1"/>
      <c r="G163" s="1"/>
      <c r="H163" s="1"/>
      <c r="I163" s="1"/>
      <c r="J163" s="1"/>
      <c r="K163" s="1"/>
      <c r="L163" s="1"/>
      <c r="M163" s="1"/>
      <c r="N163" s="1"/>
      <c r="O163" s="1"/>
      <c r="P163" s="1"/>
      <c r="Q163" s="1"/>
    </row>
    <row r="164" spans="1:17" ht="12.75">
      <c r="A164" s="1"/>
      <c r="B164" s="1"/>
      <c r="C164" s="1"/>
      <c r="D164" s="1"/>
      <c r="E164" s="1"/>
      <c r="F164" s="1"/>
      <c r="G164" s="1"/>
      <c r="H164" s="1"/>
      <c r="I164" s="1"/>
      <c r="J164" s="1"/>
      <c r="K164" s="1"/>
      <c r="L164" s="1"/>
      <c r="M164" s="1"/>
      <c r="N164" s="1"/>
      <c r="O164" s="1"/>
      <c r="P164" s="1"/>
      <c r="Q164" s="1"/>
    </row>
    <row r="165" spans="1:17" ht="12.75">
      <c r="A165" s="1"/>
      <c r="B165" s="1"/>
      <c r="C165" s="1"/>
      <c r="D165" s="1"/>
      <c r="E165" s="1"/>
      <c r="F165" s="1"/>
      <c r="G165" s="1"/>
      <c r="H165" s="1"/>
      <c r="I165" s="1"/>
      <c r="J165" s="1"/>
      <c r="K165" s="1"/>
      <c r="L165" s="1"/>
      <c r="M165" s="1"/>
      <c r="N165" s="1"/>
      <c r="O165" s="1"/>
      <c r="P165" s="1"/>
      <c r="Q165" s="1"/>
    </row>
    <row r="166" spans="1:17" ht="12.75">
      <c r="A166" s="1"/>
      <c r="B166" s="1"/>
      <c r="C166" s="1"/>
      <c r="D166" s="1"/>
      <c r="E166" s="1"/>
      <c r="F166" s="1"/>
      <c r="G166" s="1"/>
      <c r="H166" s="1"/>
      <c r="I166" s="1"/>
      <c r="J166" s="1"/>
      <c r="K166" s="1"/>
      <c r="L166" s="1"/>
      <c r="M166" s="1"/>
      <c r="N166" s="1"/>
      <c r="O166" s="1"/>
      <c r="P166" s="1"/>
      <c r="Q166" s="1"/>
    </row>
    <row r="167" spans="1:17" ht="12.75">
      <c r="A167" s="1"/>
      <c r="B167" s="1"/>
      <c r="C167" s="1"/>
      <c r="D167" s="1"/>
      <c r="E167" s="1"/>
      <c r="F167" s="1"/>
      <c r="G167" s="1"/>
      <c r="H167" s="1"/>
      <c r="I167" s="1"/>
      <c r="J167" s="1"/>
      <c r="K167" s="1"/>
      <c r="L167" s="1"/>
      <c r="M167" s="1"/>
      <c r="N167" s="1"/>
      <c r="O167" s="1"/>
      <c r="P167" s="1"/>
      <c r="Q167" s="1"/>
    </row>
    <row r="168" spans="1:17" ht="12.75">
      <c r="A168" s="1"/>
      <c r="B168" s="1"/>
      <c r="C168" s="1"/>
      <c r="D168" s="1"/>
      <c r="E168" s="1"/>
      <c r="F168" s="1"/>
      <c r="G168" s="1"/>
      <c r="H168" s="1"/>
      <c r="I168" s="1"/>
      <c r="J168" s="1"/>
      <c r="K168" s="1"/>
      <c r="L168" s="1"/>
      <c r="M168" s="1"/>
      <c r="N168" s="1"/>
      <c r="O168" s="1"/>
      <c r="P168" s="1"/>
      <c r="Q168" s="1"/>
    </row>
    <row r="169" spans="1:17" ht="12.75">
      <c r="A169" s="1"/>
      <c r="B169" s="1"/>
      <c r="C169" s="1"/>
      <c r="D169" s="1"/>
      <c r="E169" s="1"/>
      <c r="F169" s="1"/>
      <c r="G169" s="1"/>
      <c r="H169" s="1"/>
      <c r="I169" s="1"/>
      <c r="J169" s="1"/>
      <c r="K169" s="1"/>
      <c r="L169" s="1"/>
      <c r="M169" s="1"/>
      <c r="N169" s="1"/>
      <c r="O169" s="1"/>
      <c r="P169" s="1"/>
      <c r="Q169" s="1"/>
    </row>
    <row r="170" spans="1:17" ht="12.75">
      <c r="A170" s="1"/>
      <c r="B170" s="1"/>
      <c r="C170" s="1"/>
      <c r="D170" s="1"/>
      <c r="E170" s="1"/>
      <c r="F170" s="1"/>
      <c r="G170" s="1"/>
      <c r="H170" s="1"/>
      <c r="I170" s="1"/>
      <c r="J170" s="1"/>
      <c r="K170" s="1"/>
      <c r="L170" s="1"/>
      <c r="M170" s="1"/>
      <c r="N170" s="1"/>
      <c r="O170" s="1"/>
      <c r="P170" s="1"/>
      <c r="Q170" s="1"/>
    </row>
    <row r="171" spans="1:17" ht="12.75">
      <c r="A171" s="1"/>
      <c r="B171" s="1"/>
      <c r="C171" s="1"/>
      <c r="D171" s="1"/>
      <c r="E171" s="1"/>
      <c r="F171" s="1"/>
      <c r="G171" s="1"/>
      <c r="H171" s="1"/>
      <c r="I171" s="1"/>
      <c r="J171" s="1"/>
      <c r="K171" s="1"/>
      <c r="L171" s="1"/>
      <c r="M171" s="1"/>
      <c r="N171" s="1"/>
      <c r="O171" s="1"/>
      <c r="P171" s="1"/>
      <c r="Q171" s="1"/>
    </row>
    <row r="172" spans="1:17" ht="12.75">
      <c r="A172" s="1"/>
      <c r="B172" s="1"/>
      <c r="C172" s="1"/>
      <c r="D172" s="1"/>
      <c r="E172" s="1"/>
      <c r="F172" s="1"/>
      <c r="G172" s="1"/>
      <c r="H172" s="1"/>
      <c r="I172" s="1"/>
      <c r="J172" s="1"/>
      <c r="K172" s="1"/>
      <c r="L172" s="1"/>
      <c r="M172" s="1"/>
      <c r="N172" s="1"/>
      <c r="O172" s="1"/>
      <c r="P172" s="1"/>
      <c r="Q172" s="1"/>
    </row>
    <row r="173" spans="1:17" ht="12.75">
      <c r="A173" s="1"/>
      <c r="B173" s="1"/>
      <c r="C173" s="1"/>
      <c r="D173" s="1"/>
      <c r="E173" s="1"/>
      <c r="F173" s="1"/>
      <c r="G173" s="1"/>
      <c r="H173" s="1"/>
      <c r="I173" s="1"/>
      <c r="J173" s="1"/>
      <c r="K173" s="1"/>
      <c r="L173" s="1"/>
      <c r="M173" s="1"/>
      <c r="N173" s="1"/>
      <c r="O173" s="1"/>
      <c r="P173" s="1"/>
      <c r="Q173" s="1"/>
    </row>
    <row r="174" spans="1:17" ht="12.75">
      <c r="A174" s="1"/>
      <c r="B174" s="1"/>
      <c r="C174" s="1"/>
      <c r="D174" s="1"/>
      <c r="E174" s="1"/>
      <c r="F174" s="1"/>
      <c r="G174" s="1"/>
      <c r="H174" s="1"/>
      <c r="I174" s="1"/>
      <c r="J174" s="1"/>
      <c r="K174" s="1"/>
      <c r="L174" s="1"/>
      <c r="M174" s="1"/>
      <c r="N174" s="1"/>
      <c r="O174" s="1"/>
      <c r="P174" s="1"/>
      <c r="Q174" s="1"/>
    </row>
    <row r="175" spans="1:17" ht="12.75">
      <c r="A175" s="1"/>
      <c r="B175" s="1"/>
      <c r="C175" s="1"/>
      <c r="D175" s="1"/>
      <c r="E175" s="1"/>
      <c r="F175" s="1"/>
      <c r="G175" s="1"/>
      <c r="H175" s="1"/>
      <c r="I175" s="1"/>
      <c r="J175" s="1"/>
      <c r="K175" s="1"/>
      <c r="L175" s="1"/>
      <c r="M175" s="1"/>
      <c r="N175" s="1"/>
      <c r="O175" s="1"/>
      <c r="P175" s="1"/>
      <c r="Q175" s="1"/>
    </row>
    <row r="176" spans="1:17" ht="12.75">
      <c r="A176" s="1"/>
      <c r="B176" s="1"/>
      <c r="C176" s="1"/>
      <c r="D176" s="1"/>
      <c r="E176" s="1"/>
      <c r="F176" s="1"/>
      <c r="G176" s="1"/>
      <c r="H176" s="1"/>
      <c r="I176" s="1"/>
      <c r="J176" s="1"/>
      <c r="K176" s="1"/>
      <c r="L176" s="1"/>
      <c r="M176" s="1"/>
      <c r="N176" s="1"/>
      <c r="O176" s="1"/>
      <c r="P176" s="1"/>
      <c r="Q176" s="1"/>
    </row>
    <row r="177" spans="1:17" ht="12.75">
      <c r="A177" s="1"/>
      <c r="B177" s="1"/>
      <c r="C177" s="1"/>
      <c r="D177" s="1"/>
      <c r="E177" s="1"/>
      <c r="F177" s="1"/>
      <c r="G177" s="1"/>
      <c r="H177" s="1"/>
      <c r="I177" s="1"/>
      <c r="J177" s="1"/>
      <c r="K177" s="1"/>
      <c r="L177" s="1"/>
      <c r="M177" s="1"/>
      <c r="N177" s="1"/>
      <c r="O177" s="1"/>
      <c r="P177" s="1"/>
      <c r="Q177" s="1"/>
    </row>
    <row r="178" spans="1:17" ht="12.75">
      <c r="A178" s="1"/>
      <c r="B178" s="1"/>
      <c r="C178" s="1"/>
      <c r="D178" s="1"/>
      <c r="E178" s="1"/>
      <c r="F178" s="1"/>
      <c r="G178" s="1"/>
      <c r="H178" s="1"/>
      <c r="I178" s="1"/>
      <c r="J178" s="1"/>
      <c r="K178" s="1"/>
      <c r="L178" s="1"/>
      <c r="M178" s="1"/>
      <c r="N178" s="1"/>
      <c r="O178" s="1"/>
      <c r="P178" s="1"/>
      <c r="Q178" s="1"/>
    </row>
    <row r="179" spans="1:17" ht="12.75">
      <c r="A179" s="1"/>
      <c r="B179" s="1"/>
      <c r="C179" s="1"/>
      <c r="D179" s="1"/>
      <c r="E179" s="1"/>
      <c r="F179" s="1"/>
      <c r="G179" s="1"/>
      <c r="H179" s="1"/>
      <c r="I179" s="1"/>
      <c r="J179" s="1"/>
      <c r="K179" s="1"/>
      <c r="L179" s="1"/>
      <c r="M179" s="1"/>
      <c r="N179" s="1"/>
      <c r="O179" s="1"/>
      <c r="P179" s="1"/>
      <c r="Q179" s="1"/>
    </row>
    <row r="180" spans="1:17" ht="12.75">
      <c r="A180" s="1"/>
      <c r="B180" s="1"/>
      <c r="C180" s="1"/>
      <c r="D180" s="1"/>
      <c r="E180" s="1"/>
      <c r="F180" s="1"/>
      <c r="G180" s="1"/>
      <c r="H180" s="1"/>
      <c r="I180" s="1"/>
      <c r="J180" s="1"/>
      <c r="K180" s="1"/>
      <c r="L180" s="1"/>
      <c r="M180" s="1"/>
      <c r="N180" s="1"/>
      <c r="O180" s="1"/>
      <c r="P180" s="1"/>
      <c r="Q180" s="1"/>
    </row>
    <row r="181" spans="1:17" ht="12.75">
      <c r="A181" s="1"/>
      <c r="B181" s="1"/>
      <c r="C181" s="1"/>
      <c r="D181" s="1"/>
      <c r="E181" s="1"/>
      <c r="F181" s="1"/>
      <c r="G181" s="1"/>
      <c r="H181" s="1"/>
      <c r="I181" s="1"/>
      <c r="J181" s="1"/>
      <c r="K181" s="1"/>
      <c r="L181" s="1"/>
      <c r="M181" s="1"/>
      <c r="N181" s="1"/>
      <c r="O181" s="1"/>
      <c r="P181" s="1"/>
      <c r="Q181" s="1"/>
    </row>
    <row r="182" spans="1:17" ht="12.75">
      <c r="A182" s="1"/>
      <c r="B182" s="1"/>
      <c r="C182" s="1"/>
      <c r="D182" s="1"/>
      <c r="E182" s="1"/>
      <c r="F182" s="1"/>
      <c r="G182" s="1"/>
      <c r="H182" s="1"/>
      <c r="I182" s="1"/>
      <c r="J182" s="1"/>
      <c r="K182" s="1"/>
      <c r="L182" s="1"/>
      <c r="M182" s="1"/>
      <c r="N182" s="1"/>
      <c r="O182" s="1"/>
      <c r="P182" s="1"/>
      <c r="Q182" s="1"/>
    </row>
    <row r="183" spans="1:17" ht="12.75">
      <c r="A183" s="1"/>
      <c r="B183" s="1"/>
      <c r="C183" s="1"/>
      <c r="D183" s="1"/>
      <c r="E183" s="1"/>
      <c r="F183" s="1"/>
      <c r="G183" s="1"/>
      <c r="H183" s="1"/>
      <c r="I183" s="1"/>
      <c r="J183" s="1"/>
      <c r="K183" s="1"/>
      <c r="L183" s="1"/>
      <c r="M183" s="1"/>
      <c r="N183" s="1"/>
      <c r="O183" s="1"/>
      <c r="P183" s="1"/>
      <c r="Q183" s="1"/>
    </row>
    <row r="184" spans="1:17" ht="12.75">
      <c r="A184" s="1"/>
      <c r="B184" s="1"/>
      <c r="C184" s="1"/>
      <c r="D184" s="1"/>
      <c r="E184" s="1"/>
      <c r="F184" s="1"/>
      <c r="G184" s="1"/>
      <c r="H184" s="1"/>
      <c r="I184" s="1"/>
      <c r="J184" s="1"/>
      <c r="K184" s="1"/>
      <c r="L184" s="1"/>
      <c r="M184" s="1"/>
      <c r="N184" s="1"/>
      <c r="O184" s="1"/>
      <c r="P184" s="1"/>
      <c r="Q184" s="1"/>
    </row>
    <row r="185" spans="1:17" ht="12.75">
      <c r="A185" s="1"/>
      <c r="B185" s="1"/>
      <c r="C185" s="1"/>
      <c r="D185" s="1"/>
      <c r="E185" s="1"/>
      <c r="F185" s="1"/>
      <c r="G185" s="1"/>
      <c r="H185" s="1"/>
      <c r="I185" s="1"/>
      <c r="J185" s="1"/>
      <c r="K185" s="1"/>
      <c r="L185" s="1"/>
      <c r="M185" s="1"/>
      <c r="N185" s="1"/>
      <c r="O185" s="1"/>
      <c r="P185" s="1"/>
      <c r="Q185" s="1"/>
    </row>
    <row r="186" spans="1:17" ht="12.75">
      <c r="A186" s="1"/>
      <c r="B186" s="1"/>
      <c r="C186" s="1"/>
      <c r="D186" s="1"/>
      <c r="E186" s="1"/>
      <c r="F186" s="1"/>
      <c r="G186" s="1"/>
      <c r="H186" s="1"/>
      <c r="I186" s="1"/>
      <c r="J186" s="1"/>
      <c r="K186" s="1"/>
      <c r="L186" s="1"/>
      <c r="M186" s="1"/>
      <c r="N186" s="1"/>
      <c r="O186" s="1"/>
      <c r="P186" s="1"/>
      <c r="Q186" s="1"/>
    </row>
    <row r="187" spans="1:17" ht="12.75">
      <c r="A187" s="1"/>
      <c r="B187" s="1"/>
      <c r="C187" s="1"/>
      <c r="D187" s="1"/>
      <c r="E187" s="1"/>
      <c r="F187" s="1"/>
      <c r="G187" s="1"/>
      <c r="H187" s="1"/>
      <c r="I187" s="1"/>
      <c r="J187" s="1"/>
      <c r="K187" s="1"/>
      <c r="L187" s="1"/>
      <c r="M187" s="1"/>
      <c r="N187" s="1"/>
      <c r="O187" s="1"/>
      <c r="P187" s="1"/>
      <c r="Q187" s="1"/>
    </row>
    <row r="188" spans="1:17" ht="12.75">
      <c r="A188" s="1"/>
      <c r="B188" s="1"/>
      <c r="C188" s="1"/>
      <c r="D188" s="1"/>
      <c r="E188" s="1"/>
      <c r="F188" s="1"/>
      <c r="G188" s="1"/>
      <c r="H188" s="1"/>
      <c r="I188" s="1"/>
      <c r="J188" s="1"/>
      <c r="K188" s="1"/>
      <c r="L188" s="1"/>
      <c r="M188" s="1"/>
      <c r="N188" s="1"/>
      <c r="O188" s="1"/>
      <c r="P188" s="1"/>
      <c r="Q188" s="1"/>
    </row>
    <row r="189" spans="1:17" ht="12.75">
      <c r="A189" s="1"/>
      <c r="B189" s="1"/>
      <c r="C189" s="1"/>
      <c r="D189" s="1"/>
      <c r="E189" s="1"/>
      <c r="F189" s="1"/>
      <c r="G189" s="1"/>
      <c r="H189" s="1"/>
      <c r="I189" s="1"/>
      <c r="J189" s="1"/>
      <c r="K189" s="1"/>
      <c r="L189" s="1"/>
      <c r="M189" s="1"/>
      <c r="N189" s="1"/>
      <c r="O189" s="1"/>
      <c r="P189" s="1"/>
      <c r="Q189" s="1"/>
    </row>
    <row r="190" spans="1:17" ht="12.75">
      <c r="A190" s="1"/>
      <c r="B190" s="1"/>
      <c r="C190" s="1"/>
      <c r="D190" s="1"/>
      <c r="E190" s="1"/>
      <c r="F190" s="1"/>
      <c r="G190" s="1"/>
      <c r="H190" s="1"/>
      <c r="I190" s="1"/>
      <c r="J190" s="1"/>
      <c r="K190" s="1"/>
      <c r="L190" s="1"/>
      <c r="M190" s="1"/>
      <c r="N190" s="1"/>
      <c r="O190" s="1"/>
      <c r="P190" s="1"/>
      <c r="Q190" s="1"/>
    </row>
    <row r="191" spans="1:17" ht="12.75">
      <c r="A191" s="1"/>
      <c r="B191" s="1"/>
      <c r="C191" s="1"/>
      <c r="D191" s="1"/>
      <c r="E191" s="1"/>
      <c r="F191" s="1"/>
      <c r="G191" s="1"/>
      <c r="H191" s="1"/>
      <c r="I191" s="1"/>
      <c r="J191" s="1"/>
      <c r="K191" s="1"/>
      <c r="L191" s="1"/>
      <c r="M191" s="1"/>
      <c r="N191" s="1"/>
      <c r="O191" s="1"/>
      <c r="P191" s="1"/>
      <c r="Q191" s="1"/>
    </row>
    <row r="192" spans="1:17" ht="12.75">
      <c r="A192" s="1"/>
      <c r="B192" s="1"/>
      <c r="C192" s="1"/>
      <c r="D192" s="1"/>
      <c r="E192" s="1"/>
      <c r="F192" s="1"/>
      <c r="G192" s="1"/>
      <c r="H192" s="1"/>
      <c r="I192" s="1"/>
      <c r="J192" s="1"/>
      <c r="K192" s="1"/>
      <c r="L192" s="1"/>
      <c r="M192" s="1"/>
      <c r="N192" s="1"/>
      <c r="O192" s="1"/>
      <c r="P192" s="1"/>
      <c r="Q192" s="1"/>
    </row>
    <row r="193" spans="1:17" ht="12.75">
      <c r="A193" s="1"/>
      <c r="B193" s="1"/>
      <c r="C193" s="1"/>
      <c r="D193" s="1"/>
      <c r="E193" s="1"/>
      <c r="F193" s="1"/>
      <c r="G193" s="1"/>
      <c r="H193" s="1"/>
      <c r="I193" s="1"/>
      <c r="J193" s="1"/>
      <c r="K193" s="1"/>
      <c r="L193" s="1"/>
      <c r="M193" s="1"/>
      <c r="N193" s="1"/>
      <c r="O193" s="1"/>
      <c r="P193" s="1"/>
      <c r="Q193" s="1"/>
    </row>
    <row r="194" spans="1:17" ht="12.75">
      <c r="A194" s="1"/>
      <c r="B194" s="1"/>
      <c r="C194" s="1"/>
      <c r="D194" s="1"/>
      <c r="E194" s="1"/>
      <c r="F194" s="1"/>
      <c r="G194" s="1"/>
      <c r="H194" s="1"/>
      <c r="I194" s="1"/>
      <c r="J194" s="1"/>
      <c r="K194" s="1"/>
      <c r="L194" s="1"/>
      <c r="M194" s="1"/>
      <c r="N194" s="1"/>
      <c r="O194" s="1"/>
      <c r="P194" s="1"/>
      <c r="Q194" s="1"/>
    </row>
    <row r="195" spans="1:17" ht="12.75">
      <c r="A195" s="1"/>
      <c r="B195" s="1"/>
      <c r="C195" s="1"/>
      <c r="D195" s="1"/>
      <c r="E195" s="1"/>
      <c r="F195" s="1"/>
      <c r="G195" s="1"/>
      <c r="H195" s="1"/>
      <c r="I195" s="1"/>
      <c r="J195" s="1"/>
      <c r="K195" s="1"/>
      <c r="L195" s="1"/>
      <c r="M195" s="1"/>
      <c r="N195" s="1"/>
      <c r="O195" s="1"/>
      <c r="P195" s="1"/>
      <c r="Q195" s="1"/>
    </row>
    <row r="196" spans="1:17" ht="12.75">
      <c r="A196" s="1"/>
      <c r="B196" s="1"/>
      <c r="C196" s="1"/>
      <c r="D196" s="1"/>
      <c r="E196" s="1"/>
      <c r="F196" s="1"/>
      <c r="G196" s="1"/>
      <c r="H196" s="1"/>
      <c r="I196" s="1"/>
      <c r="J196" s="1"/>
      <c r="K196" s="1"/>
      <c r="L196" s="1"/>
      <c r="M196" s="1"/>
      <c r="N196" s="1"/>
      <c r="O196" s="1"/>
      <c r="P196" s="1"/>
      <c r="Q196" s="1"/>
    </row>
    <row r="197" spans="1:17" ht="12.75">
      <c r="A197" s="1"/>
      <c r="B197" s="1"/>
      <c r="C197" s="1"/>
      <c r="D197" s="1"/>
      <c r="E197" s="1"/>
      <c r="F197" s="1"/>
      <c r="G197" s="1"/>
      <c r="H197" s="1"/>
      <c r="I197" s="1"/>
      <c r="J197" s="1"/>
      <c r="K197" s="1"/>
      <c r="L197" s="1"/>
      <c r="M197" s="1"/>
      <c r="N197" s="1"/>
      <c r="O197" s="1"/>
      <c r="P197" s="1"/>
      <c r="Q197" s="1"/>
    </row>
    <row r="198" spans="1:17" ht="12.75">
      <c r="A198" s="1"/>
      <c r="B198" s="1"/>
      <c r="C198" s="1"/>
      <c r="D198" s="1"/>
      <c r="E198" s="1"/>
      <c r="F198" s="1"/>
      <c r="G198" s="1"/>
      <c r="H198" s="1"/>
      <c r="I198" s="1"/>
      <c r="J198" s="1"/>
      <c r="K198" s="1"/>
      <c r="L198" s="1"/>
      <c r="M198" s="1"/>
      <c r="N198" s="1"/>
      <c r="O198" s="1"/>
      <c r="P198" s="1"/>
      <c r="Q198" s="1"/>
    </row>
    <row r="199" spans="1:17" ht="12.75">
      <c r="A199" s="1"/>
      <c r="B199" s="1"/>
      <c r="C199" s="1"/>
      <c r="D199" s="1"/>
      <c r="E199" s="1"/>
      <c r="F199" s="1"/>
      <c r="G199" s="1"/>
      <c r="H199" s="1"/>
      <c r="I199" s="1"/>
      <c r="J199" s="1"/>
      <c r="K199" s="1"/>
      <c r="L199" s="1"/>
      <c r="M199" s="1"/>
      <c r="N199" s="1"/>
      <c r="O199" s="1"/>
      <c r="P199" s="1"/>
      <c r="Q199" s="1"/>
    </row>
    <row r="200" spans="1:17" ht="12.75">
      <c r="A200" s="1"/>
      <c r="B200" s="1"/>
      <c r="C200" s="1"/>
      <c r="D200" s="1"/>
      <c r="E200" s="1"/>
      <c r="F200" s="1"/>
      <c r="G200" s="1"/>
      <c r="H200" s="1"/>
      <c r="I200" s="1"/>
      <c r="J200" s="1"/>
      <c r="K200" s="1"/>
      <c r="L200" s="1"/>
      <c r="M200" s="1"/>
      <c r="N200" s="1"/>
      <c r="O200" s="1"/>
      <c r="P200" s="1"/>
      <c r="Q200" s="1"/>
    </row>
    <row r="201" spans="1:17" ht="12.75">
      <c r="A201" s="1"/>
      <c r="B201" s="1"/>
      <c r="C201" s="1"/>
      <c r="D201" s="1"/>
      <c r="E201" s="1"/>
      <c r="F201" s="1"/>
      <c r="G201" s="1"/>
      <c r="H201" s="1"/>
      <c r="I201" s="1"/>
      <c r="J201" s="1"/>
      <c r="K201" s="1"/>
      <c r="L201" s="1"/>
      <c r="M201" s="1"/>
      <c r="N201" s="1"/>
      <c r="O201" s="1"/>
      <c r="P201" s="1"/>
      <c r="Q201" s="1"/>
    </row>
    <row r="202" spans="1:17" ht="12.75">
      <c r="A202" s="1"/>
      <c r="B202" s="1"/>
      <c r="C202" s="1"/>
      <c r="D202" s="1"/>
      <c r="E202" s="1"/>
      <c r="F202" s="1"/>
      <c r="G202" s="1"/>
      <c r="H202" s="1"/>
      <c r="I202" s="1"/>
      <c r="J202" s="1"/>
      <c r="K202" s="1"/>
      <c r="L202" s="1"/>
      <c r="M202" s="1"/>
      <c r="N202" s="1"/>
      <c r="O202" s="1"/>
      <c r="P202" s="1"/>
      <c r="Q202" s="1"/>
    </row>
    <row r="203" spans="1:17" ht="12.75">
      <c r="A203" s="1"/>
      <c r="B203" s="1"/>
      <c r="C203" s="1"/>
      <c r="D203" s="1"/>
      <c r="E203" s="1"/>
      <c r="F203" s="1"/>
      <c r="G203" s="1"/>
      <c r="H203" s="1"/>
      <c r="I203" s="1"/>
      <c r="J203" s="1"/>
      <c r="K203" s="1"/>
      <c r="L203" s="1"/>
      <c r="M203" s="1"/>
      <c r="N203" s="1"/>
      <c r="O203" s="1"/>
      <c r="P203" s="1"/>
      <c r="Q203" s="1"/>
    </row>
    <row r="204" spans="1:17" ht="12.75">
      <c r="A204" s="1"/>
      <c r="B204" s="1"/>
      <c r="C204" s="1"/>
      <c r="D204" s="1"/>
      <c r="E204" s="1"/>
      <c r="F204" s="1"/>
      <c r="G204" s="1"/>
      <c r="H204" s="1"/>
      <c r="I204" s="1"/>
      <c r="J204" s="1"/>
      <c r="K204" s="1"/>
      <c r="L204" s="1"/>
      <c r="M204" s="1"/>
      <c r="N204" s="1"/>
      <c r="O204" s="1"/>
      <c r="P204" s="1"/>
      <c r="Q204" s="1"/>
    </row>
    <row r="205" spans="1:17" ht="12.75">
      <c r="A205" s="1"/>
      <c r="B205" s="1"/>
      <c r="C205" s="1"/>
      <c r="D205" s="1"/>
      <c r="E205" s="1"/>
      <c r="F205" s="1"/>
      <c r="G205" s="1"/>
      <c r="H205" s="1"/>
      <c r="I205" s="1"/>
      <c r="J205" s="1"/>
      <c r="K205" s="1"/>
      <c r="L205" s="1"/>
      <c r="M205" s="1"/>
      <c r="N205" s="1"/>
      <c r="O205" s="1"/>
      <c r="P205" s="1"/>
      <c r="Q205" s="1"/>
    </row>
    <row r="206" spans="1:17" ht="12.75">
      <c r="A206" s="1"/>
      <c r="B206" s="1"/>
      <c r="C206" s="1"/>
      <c r="D206" s="1"/>
      <c r="E206" s="1"/>
      <c r="F206" s="1"/>
      <c r="G206" s="1"/>
      <c r="H206" s="1"/>
      <c r="I206" s="1"/>
      <c r="J206" s="1"/>
      <c r="K206" s="1"/>
      <c r="L206" s="1"/>
      <c r="M206" s="1"/>
      <c r="N206" s="1"/>
      <c r="O206" s="1"/>
      <c r="P206" s="1"/>
      <c r="Q206" s="1"/>
    </row>
    <row r="207" spans="1:17" ht="12.75">
      <c r="A207" s="1"/>
      <c r="B207" s="1"/>
      <c r="C207" s="1"/>
      <c r="D207" s="1"/>
      <c r="E207" s="1"/>
      <c r="F207" s="1"/>
      <c r="G207" s="1"/>
      <c r="H207" s="1"/>
      <c r="I207" s="1"/>
      <c r="J207" s="1"/>
      <c r="K207" s="1"/>
      <c r="L207" s="1"/>
      <c r="M207" s="1"/>
      <c r="N207" s="1"/>
      <c r="O207" s="1"/>
      <c r="P207" s="1"/>
      <c r="Q207" s="1"/>
    </row>
    <row r="208" spans="1:17" ht="12.75">
      <c r="A208" s="1"/>
      <c r="B208" s="1"/>
      <c r="C208" s="1"/>
      <c r="D208" s="1"/>
      <c r="E208" s="1"/>
      <c r="F208" s="1"/>
      <c r="G208" s="1"/>
      <c r="H208" s="1"/>
      <c r="I208" s="1"/>
      <c r="J208" s="1"/>
      <c r="K208" s="1"/>
      <c r="L208" s="1"/>
      <c r="M208" s="1"/>
      <c r="N208" s="1"/>
      <c r="O208" s="1"/>
      <c r="P208" s="1"/>
      <c r="Q208" s="1"/>
    </row>
    <row r="209" spans="1:17" ht="12.75">
      <c r="A209" s="1"/>
      <c r="B209" s="1"/>
      <c r="C209" s="1"/>
      <c r="D209" s="1"/>
      <c r="E209" s="1"/>
      <c r="F209" s="1"/>
      <c r="G209" s="1"/>
      <c r="H209" s="1"/>
      <c r="I209" s="1"/>
      <c r="J209" s="1"/>
      <c r="K209" s="1"/>
      <c r="L209" s="1"/>
      <c r="M209" s="1"/>
      <c r="N209" s="1"/>
      <c r="O209" s="1"/>
      <c r="P209" s="1"/>
      <c r="Q209" s="1"/>
    </row>
    <row r="210" spans="1:17" ht="12.75">
      <c r="A210" s="1"/>
      <c r="B210" s="1"/>
      <c r="C210" s="1"/>
      <c r="D210" s="1"/>
      <c r="E210" s="1"/>
      <c r="F210" s="1"/>
      <c r="G210" s="1"/>
      <c r="H210" s="1"/>
      <c r="I210" s="1"/>
      <c r="J210" s="1"/>
      <c r="K210" s="1"/>
      <c r="L210" s="1"/>
      <c r="M210" s="1"/>
      <c r="N210" s="1"/>
      <c r="O210" s="1"/>
      <c r="P210" s="1"/>
      <c r="Q210" s="1"/>
    </row>
    <row r="211" spans="1:17" ht="12.75">
      <c r="A211" s="1"/>
      <c r="B211" s="1"/>
      <c r="C211" s="1"/>
      <c r="D211" s="1"/>
      <c r="E211" s="1"/>
      <c r="F211" s="1"/>
      <c r="G211" s="1"/>
      <c r="H211" s="1"/>
      <c r="I211" s="1"/>
      <c r="J211" s="1"/>
      <c r="K211" s="1"/>
      <c r="L211" s="1"/>
      <c r="M211" s="1"/>
      <c r="N211" s="1"/>
      <c r="O211" s="1"/>
      <c r="P211" s="1"/>
      <c r="Q211" s="1"/>
    </row>
    <row r="212" spans="1:17" ht="12.75">
      <c r="A212" s="1"/>
      <c r="B212" s="1"/>
      <c r="C212" s="1"/>
      <c r="D212" s="1"/>
      <c r="E212" s="1"/>
      <c r="F212" s="1"/>
      <c r="G212" s="1"/>
      <c r="H212" s="1"/>
      <c r="I212" s="1"/>
      <c r="J212" s="1"/>
      <c r="K212" s="1"/>
      <c r="L212" s="1"/>
      <c r="M212" s="1"/>
      <c r="N212" s="1"/>
      <c r="O212" s="1"/>
      <c r="P212" s="1"/>
      <c r="Q212" s="1"/>
    </row>
    <row r="213" spans="1:17" ht="12.75">
      <c r="A213" s="1"/>
      <c r="B213" s="1"/>
      <c r="C213" s="1"/>
      <c r="D213" s="1"/>
      <c r="E213" s="1"/>
      <c r="F213" s="1"/>
      <c r="G213" s="1"/>
      <c r="H213" s="1"/>
      <c r="I213" s="1"/>
      <c r="J213" s="1"/>
      <c r="K213" s="1"/>
      <c r="L213" s="1"/>
      <c r="M213" s="1"/>
      <c r="N213" s="1"/>
      <c r="O213" s="1"/>
      <c r="P213" s="1"/>
      <c r="Q213" s="1"/>
    </row>
    <row r="214" spans="1:17" ht="12.75">
      <c r="A214" s="1"/>
      <c r="B214" s="1"/>
      <c r="C214" s="1"/>
      <c r="D214" s="1"/>
      <c r="E214" s="1"/>
      <c r="F214" s="1"/>
      <c r="G214" s="1"/>
      <c r="H214" s="1"/>
      <c r="I214" s="1"/>
      <c r="J214" s="1"/>
      <c r="K214" s="1"/>
      <c r="L214" s="1"/>
      <c r="M214" s="1"/>
      <c r="N214" s="1"/>
      <c r="O214" s="1"/>
      <c r="P214" s="1"/>
      <c r="Q214" s="1"/>
    </row>
    <row r="215" spans="1:17" ht="12.75">
      <c r="A215" s="1"/>
      <c r="B215" s="1"/>
      <c r="C215" s="1"/>
      <c r="D215" s="1"/>
      <c r="E215" s="1"/>
      <c r="F215" s="1"/>
      <c r="G215" s="1"/>
      <c r="H215" s="1"/>
      <c r="I215" s="1"/>
      <c r="J215" s="1"/>
      <c r="K215" s="1"/>
      <c r="L215" s="1"/>
      <c r="M215" s="1"/>
      <c r="N215" s="1"/>
      <c r="O215" s="1"/>
      <c r="P215" s="1"/>
      <c r="Q215" s="1"/>
    </row>
    <row r="216" spans="1:17" ht="12.75">
      <c r="A216" s="1"/>
      <c r="B216" s="1"/>
      <c r="C216" s="1"/>
      <c r="D216" s="1"/>
      <c r="E216" s="1"/>
      <c r="F216" s="1"/>
      <c r="G216" s="1"/>
      <c r="H216" s="1"/>
      <c r="I216" s="1"/>
      <c r="J216" s="1"/>
      <c r="K216" s="1"/>
      <c r="L216" s="1"/>
      <c r="M216" s="1"/>
      <c r="N216" s="1"/>
      <c r="O216" s="1"/>
      <c r="P216" s="1"/>
      <c r="Q216" s="1"/>
    </row>
    <row r="217" spans="1:17" ht="12.75">
      <c r="A217" s="1"/>
      <c r="B217" s="1"/>
      <c r="C217" s="1"/>
      <c r="D217" s="1"/>
      <c r="E217" s="1"/>
      <c r="F217" s="1"/>
      <c r="G217" s="1"/>
      <c r="H217" s="1"/>
      <c r="I217" s="1"/>
      <c r="J217" s="1"/>
      <c r="K217" s="1"/>
      <c r="L217" s="1"/>
      <c r="M217" s="1"/>
      <c r="N217" s="1"/>
      <c r="O217" s="1"/>
      <c r="P217" s="1"/>
      <c r="Q217" s="1"/>
    </row>
    <row r="218" spans="1:17" ht="12.75">
      <c r="A218" s="1"/>
      <c r="B218" s="1"/>
      <c r="C218" s="1"/>
      <c r="D218" s="1"/>
      <c r="E218" s="1"/>
      <c r="F218" s="1"/>
      <c r="G218" s="1"/>
      <c r="H218" s="1"/>
      <c r="I218" s="1"/>
      <c r="J218" s="1"/>
      <c r="K218" s="1"/>
      <c r="L218" s="1"/>
      <c r="M218" s="1"/>
      <c r="N218" s="1"/>
      <c r="O218" s="1"/>
      <c r="P218" s="1"/>
      <c r="Q218" s="1"/>
    </row>
    <row r="219" spans="1:17" ht="12.75">
      <c r="A219" s="1"/>
      <c r="B219" s="1"/>
      <c r="C219" s="1"/>
      <c r="D219" s="1"/>
      <c r="E219" s="1"/>
      <c r="F219" s="1"/>
      <c r="G219" s="1"/>
      <c r="H219" s="1"/>
      <c r="I219" s="1"/>
      <c r="J219" s="1"/>
      <c r="K219" s="1"/>
      <c r="L219" s="1"/>
      <c r="M219" s="1"/>
      <c r="N219" s="1"/>
      <c r="O219" s="1"/>
      <c r="P219" s="1"/>
      <c r="Q219" s="1"/>
    </row>
    <row r="220" spans="1:17" ht="12.75">
      <c r="A220" s="1"/>
      <c r="B220" s="1"/>
      <c r="C220" s="1"/>
      <c r="D220" s="1"/>
      <c r="E220" s="1"/>
      <c r="F220" s="1"/>
      <c r="G220" s="1"/>
      <c r="H220" s="1"/>
      <c r="I220" s="1"/>
      <c r="J220" s="1"/>
      <c r="K220" s="1"/>
      <c r="L220" s="1"/>
      <c r="M220" s="1"/>
      <c r="N220" s="1"/>
      <c r="O220" s="1"/>
      <c r="P220" s="1"/>
      <c r="Q220" s="1"/>
    </row>
    <row r="221" spans="1:17" ht="12.75">
      <c r="A221" s="1"/>
      <c r="B221" s="1"/>
      <c r="C221" s="1"/>
      <c r="D221" s="1"/>
      <c r="E221" s="1"/>
      <c r="F221" s="1"/>
      <c r="G221" s="1"/>
      <c r="H221" s="1"/>
      <c r="I221" s="1"/>
      <c r="J221" s="1"/>
      <c r="K221" s="1"/>
      <c r="L221" s="1"/>
      <c r="M221" s="1"/>
      <c r="N221" s="1"/>
      <c r="O221" s="1"/>
      <c r="P221" s="1"/>
      <c r="Q221" s="1"/>
    </row>
    <row r="222" spans="1:17" ht="12.75">
      <c r="A222" s="1"/>
      <c r="B222" s="1"/>
      <c r="C222" s="1"/>
      <c r="D222" s="1"/>
      <c r="E222" s="1"/>
      <c r="F222" s="1"/>
      <c r="G222" s="1"/>
      <c r="H222" s="1"/>
      <c r="I222" s="1"/>
      <c r="J222" s="1"/>
      <c r="K222" s="1"/>
      <c r="L222" s="1"/>
      <c r="M222" s="1"/>
      <c r="N222" s="1"/>
      <c r="O222" s="1"/>
      <c r="P222" s="1"/>
      <c r="Q222" s="1"/>
    </row>
    <row r="223" spans="1:17" ht="12.75">
      <c r="A223" s="1"/>
      <c r="B223" s="1"/>
      <c r="C223" s="1"/>
      <c r="D223" s="1"/>
      <c r="E223" s="1"/>
      <c r="F223" s="1"/>
      <c r="G223" s="1"/>
      <c r="H223" s="1"/>
      <c r="I223" s="1"/>
      <c r="J223" s="1"/>
      <c r="K223" s="1"/>
      <c r="L223" s="1"/>
      <c r="M223" s="1"/>
      <c r="N223" s="1"/>
      <c r="O223" s="1"/>
      <c r="P223" s="1"/>
      <c r="Q223" s="1"/>
    </row>
    <row r="224" spans="1:17" ht="12.75">
      <c r="A224" s="1"/>
      <c r="B224" s="1"/>
      <c r="C224" s="1"/>
      <c r="D224" s="1"/>
      <c r="E224" s="1"/>
      <c r="F224" s="1"/>
      <c r="G224" s="1"/>
      <c r="H224" s="1"/>
      <c r="I224" s="1"/>
      <c r="J224" s="1"/>
      <c r="K224" s="1"/>
      <c r="L224" s="1"/>
      <c r="M224" s="1"/>
      <c r="N224" s="1"/>
      <c r="O224" s="1"/>
      <c r="P224" s="1"/>
      <c r="Q224" s="1"/>
    </row>
    <row r="225" spans="1:17" ht="12.75">
      <c r="A225" s="1"/>
      <c r="B225" s="1"/>
      <c r="C225" s="1"/>
      <c r="D225" s="1"/>
      <c r="E225" s="1"/>
      <c r="F225" s="1"/>
      <c r="G225" s="1"/>
      <c r="H225" s="1"/>
      <c r="I225" s="1"/>
      <c r="J225" s="1"/>
      <c r="K225" s="1"/>
      <c r="L225" s="1"/>
      <c r="M225" s="1"/>
      <c r="N225" s="1"/>
      <c r="O225" s="1"/>
      <c r="P225" s="1"/>
      <c r="Q225" s="1"/>
    </row>
    <row r="226" spans="1:17" ht="12.75">
      <c r="A226" s="1"/>
      <c r="B226" s="1"/>
      <c r="C226" s="1"/>
      <c r="D226" s="1"/>
      <c r="E226" s="1"/>
      <c r="F226" s="1"/>
      <c r="G226" s="1"/>
      <c r="H226" s="1"/>
      <c r="I226" s="1"/>
      <c r="J226" s="1"/>
      <c r="K226" s="1"/>
      <c r="L226" s="1"/>
      <c r="M226" s="1"/>
      <c r="N226" s="1"/>
      <c r="O226" s="1"/>
      <c r="P226" s="1"/>
      <c r="Q226" s="1"/>
    </row>
    <row r="227" spans="1:17" ht="12.75">
      <c r="A227" s="1"/>
      <c r="B227" s="1"/>
      <c r="C227" s="1"/>
      <c r="D227" s="1"/>
      <c r="E227" s="1"/>
      <c r="F227" s="1"/>
      <c r="G227" s="1"/>
      <c r="H227" s="1"/>
      <c r="I227" s="1"/>
      <c r="J227" s="1"/>
      <c r="K227" s="1"/>
      <c r="L227" s="1"/>
      <c r="M227" s="1"/>
      <c r="N227" s="1"/>
      <c r="O227" s="1"/>
      <c r="P227" s="1"/>
      <c r="Q227" s="1"/>
    </row>
    <row r="228" spans="1:17" ht="12.75">
      <c r="A228" s="1"/>
      <c r="B228" s="1"/>
      <c r="C228" s="1"/>
      <c r="D228" s="1"/>
      <c r="E228" s="1"/>
      <c r="F228" s="1"/>
      <c r="G228" s="1"/>
      <c r="H228" s="1"/>
      <c r="I228" s="1"/>
      <c r="J228" s="1"/>
      <c r="K228" s="1"/>
      <c r="L228" s="1"/>
      <c r="M228" s="1"/>
      <c r="N228" s="1"/>
      <c r="O228" s="1"/>
      <c r="P228" s="1"/>
      <c r="Q228" s="1"/>
    </row>
    <row r="229" spans="1:17" ht="12.75">
      <c r="A229" s="1"/>
      <c r="B229" s="1"/>
      <c r="C229" s="1"/>
      <c r="D229" s="1"/>
      <c r="E229" s="1"/>
      <c r="F229" s="1"/>
      <c r="G229" s="1"/>
      <c r="H229" s="1"/>
      <c r="I229" s="1"/>
      <c r="J229" s="1"/>
      <c r="K229" s="1"/>
      <c r="L229" s="1"/>
      <c r="M229" s="1"/>
      <c r="N229" s="1"/>
      <c r="O229" s="1"/>
      <c r="P229" s="1"/>
      <c r="Q229" s="1"/>
    </row>
    <row r="230" spans="1:17" ht="12.75">
      <c r="A230" s="1"/>
      <c r="B230" s="1"/>
      <c r="C230" s="1"/>
      <c r="D230" s="1"/>
      <c r="E230" s="1"/>
      <c r="F230" s="1"/>
      <c r="G230" s="1"/>
      <c r="H230" s="1"/>
      <c r="I230" s="1"/>
      <c r="J230" s="1"/>
      <c r="K230" s="1"/>
      <c r="L230" s="1"/>
      <c r="M230" s="1"/>
      <c r="N230" s="1"/>
      <c r="O230" s="1"/>
      <c r="P230" s="1"/>
      <c r="Q230" s="1"/>
    </row>
    <row r="231" spans="1:17" ht="12.75">
      <c r="A231" s="1"/>
      <c r="B231" s="1"/>
      <c r="C231" s="1"/>
      <c r="D231" s="1"/>
      <c r="E231" s="1"/>
      <c r="F231" s="1"/>
      <c r="G231" s="1"/>
      <c r="H231" s="1"/>
      <c r="I231" s="1"/>
      <c r="J231" s="1"/>
      <c r="K231" s="1"/>
      <c r="L231" s="1"/>
      <c r="M231" s="1"/>
      <c r="N231" s="1"/>
      <c r="O231" s="1"/>
      <c r="P231" s="1"/>
      <c r="Q231" s="1"/>
    </row>
    <row r="232" spans="1:17" ht="12.75">
      <c r="A232" s="1"/>
      <c r="B232" s="1"/>
      <c r="C232" s="1"/>
      <c r="D232" s="1"/>
      <c r="E232" s="1"/>
      <c r="F232" s="1"/>
      <c r="G232" s="1"/>
      <c r="H232" s="1"/>
      <c r="I232" s="1"/>
      <c r="J232" s="1"/>
      <c r="K232" s="1"/>
      <c r="L232" s="1"/>
      <c r="M232" s="1"/>
      <c r="N232" s="1"/>
      <c r="O232" s="1"/>
      <c r="P232" s="1"/>
      <c r="Q232" s="1"/>
    </row>
    <row r="233" spans="1:17" ht="12.75">
      <c r="A233" s="1"/>
      <c r="B233" s="1"/>
      <c r="C233" s="1"/>
      <c r="D233" s="1"/>
      <c r="E233" s="1"/>
      <c r="F233" s="1"/>
      <c r="G233" s="1"/>
      <c r="H233" s="1"/>
      <c r="I233" s="1"/>
      <c r="J233" s="1"/>
      <c r="K233" s="1"/>
      <c r="L233" s="1"/>
      <c r="M233" s="1"/>
      <c r="N233" s="1"/>
      <c r="O233" s="1"/>
      <c r="P233" s="1"/>
      <c r="Q233" s="1"/>
    </row>
    <row r="234" spans="1:17" ht="12.75">
      <c r="A234" s="1"/>
      <c r="B234" s="1"/>
      <c r="C234" s="1"/>
      <c r="D234" s="1"/>
      <c r="E234" s="1"/>
      <c r="F234" s="1"/>
      <c r="G234" s="1"/>
      <c r="H234" s="1"/>
      <c r="I234" s="1"/>
      <c r="J234" s="1"/>
      <c r="K234" s="1"/>
      <c r="L234" s="1"/>
      <c r="M234" s="1"/>
      <c r="N234" s="1"/>
      <c r="O234" s="1"/>
      <c r="P234" s="1"/>
      <c r="Q234" s="1"/>
    </row>
    <row r="235" spans="1:17" ht="12.75">
      <c r="A235" s="1"/>
      <c r="B235" s="1"/>
      <c r="C235" s="1"/>
      <c r="D235" s="1"/>
      <c r="E235" s="1"/>
      <c r="F235" s="1"/>
      <c r="G235" s="1"/>
      <c r="H235" s="1"/>
      <c r="I235" s="1"/>
      <c r="J235" s="1"/>
      <c r="K235" s="1"/>
      <c r="L235" s="1"/>
      <c r="M235" s="1"/>
      <c r="N235" s="1"/>
      <c r="O235" s="1"/>
      <c r="P235" s="1"/>
      <c r="Q235" s="1"/>
    </row>
    <row r="236" spans="1:17" ht="12.75">
      <c r="A236" s="1"/>
      <c r="B236" s="1"/>
      <c r="C236" s="1"/>
      <c r="D236" s="1"/>
      <c r="E236" s="1"/>
      <c r="F236" s="1"/>
      <c r="G236" s="1"/>
      <c r="H236" s="1"/>
      <c r="I236" s="1"/>
      <c r="J236" s="1"/>
      <c r="K236" s="1"/>
      <c r="L236" s="1"/>
      <c r="M236" s="1"/>
      <c r="N236" s="1"/>
      <c r="O236" s="1"/>
      <c r="P236" s="1"/>
      <c r="Q236" s="1"/>
    </row>
    <row r="237" spans="1:17" ht="12.75">
      <c r="A237" s="1"/>
      <c r="B237" s="1"/>
      <c r="C237" s="1"/>
      <c r="D237" s="1"/>
      <c r="E237" s="1"/>
      <c r="F237" s="1"/>
      <c r="G237" s="1"/>
      <c r="H237" s="1"/>
      <c r="I237" s="1"/>
      <c r="J237" s="1"/>
      <c r="K237" s="1"/>
      <c r="L237" s="1"/>
      <c r="M237" s="1"/>
      <c r="N237" s="1"/>
      <c r="O237" s="1"/>
      <c r="P237" s="1"/>
      <c r="Q237" s="1"/>
    </row>
    <row r="238" spans="1:17" ht="12.75">
      <c r="A238" s="1"/>
      <c r="B238" s="1"/>
      <c r="C238" s="1"/>
      <c r="D238" s="1"/>
      <c r="E238" s="1"/>
      <c r="F238" s="1"/>
      <c r="G238" s="1"/>
      <c r="H238" s="1"/>
      <c r="I238" s="1"/>
      <c r="J238" s="1"/>
      <c r="K238" s="1"/>
      <c r="L238" s="1"/>
      <c r="M238" s="1"/>
      <c r="N238" s="1"/>
      <c r="O238" s="1"/>
      <c r="P238" s="1"/>
      <c r="Q238" s="1"/>
    </row>
    <row r="239" spans="1:17" ht="12.75">
      <c r="A239" s="1"/>
      <c r="B239" s="1"/>
      <c r="C239" s="1"/>
      <c r="D239" s="1"/>
      <c r="E239" s="1"/>
      <c r="F239" s="1"/>
      <c r="G239" s="1"/>
      <c r="H239" s="1"/>
      <c r="I239" s="1"/>
      <c r="J239" s="1"/>
      <c r="K239" s="1"/>
      <c r="L239" s="1"/>
      <c r="M239" s="1"/>
      <c r="N239" s="1"/>
      <c r="O239" s="1"/>
      <c r="P239" s="1"/>
      <c r="Q239" s="1"/>
    </row>
    <row r="240" spans="1:17" ht="12.75">
      <c r="A240" s="1"/>
      <c r="B240" s="1"/>
      <c r="C240" s="1"/>
      <c r="D240" s="1"/>
      <c r="E240" s="1"/>
      <c r="F240" s="1"/>
      <c r="G240" s="1"/>
      <c r="H240" s="1"/>
      <c r="I240" s="1"/>
      <c r="J240" s="1"/>
      <c r="K240" s="1"/>
      <c r="L240" s="1"/>
      <c r="M240" s="1"/>
      <c r="N240" s="1"/>
      <c r="O240" s="1"/>
      <c r="P240" s="1"/>
      <c r="Q240" s="1"/>
    </row>
    <row r="241" spans="1:17" ht="12.75">
      <c r="A241" s="1"/>
      <c r="B241" s="1"/>
      <c r="C241" s="1"/>
      <c r="D241" s="1"/>
      <c r="E241" s="1"/>
      <c r="F241" s="1"/>
      <c r="G241" s="1"/>
      <c r="H241" s="1"/>
      <c r="I241" s="1"/>
      <c r="J241" s="1"/>
      <c r="K241" s="1"/>
      <c r="L241" s="1"/>
      <c r="M241" s="1"/>
      <c r="N241" s="1"/>
      <c r="O241" s="1"/>
      <c r="P241" s="1"/>
      <c r="Q241" s="1"/>
    </row>
    <row r="242" spans="1:17" ht="12.75">
      <c r="A242" s="1"/>
      <c r="B242" s="1"/>
      <c r="C242" s="1"/>
      <c r="D242" s="1"/>
      <c r="E242" s="1"/>
      <c r="F242" s="1"/>
      <c r="G242" s="1"/>
      <c r="H242" s="1"/>
      <c r="I242" s="1"/>
      <c r="J242" s="1"/>
      <c r="K242" s="1"/>
      <c r="L242" s="1"/>
      <c r="M242" s="1"/>
      <c r="N242" s="1"/>
      <c r="O242" s="1"/>
      <c r="P242" s="1"/>
      <c r="Q242" s="1"/>
    </row>
    <row r="243" spans="1:17" ht="12.75">
      <c r="A243" s="1"/>
      <c r="B243" s="1"/>
      <c r="C243" s="1"/>
      <c r="D243" s="1"/>
      <c r="E243" s="1"/>
      <c r="F243" s="1"/>
      <c r="G243" s="1"/>
      <c r="H243" s="1"/>
      <c r="I243" s="1"/>
      <c r="J243" s="1"/>
      <c r="K243" s="1"/>
      <c r="L243" s="1"/>
      <c r="M243" s="1"/>
      <c r="N243" s="1"/>
      <c r="O243" s="1"/>
      <c r="P243" s="1"/>
      <c r="Q243" s="1"/>
    </row>
    <row r="244" spans="1:17" ht="12.75">
      <c r="A244" s="1"/>
      <c r="B244" s="1"/>
      <c r="C244" s="1"/>
      <c r="D244" s="1"/>
      <c r="E244" s="1"/>
      <c r="F244" s="1"/>
      <c r="G244" s="1"/>
      <c r="H244" s="1"/>
      <c r="I244" s="1"/>
      <c r="J244" s="1"/>
      <c r="K244" s="1"/>
      <c r="L244" s="1"/>
      <c r="M244" s="1"/>
      <c r="N244" s="1"/>
      <c r="O244" s="1"/>
      <c r="P244" s="1"/>
      <c r="Q244" s="1"/>
    </row>
    <row r="245" spans="1:17" ht="12.75">
      <c r="A245" s="1"/>
      <c r="B245" s="1"/>
      <c r="C245" s="1"/>
      <c r="D245" s="1"/>
      <c r="E245" s="1"/>
      <c r="F245" s="1"/>
      <c r="G245" s="1"/>
      <c r="H245" s="1"/>
      <c r="I245" s="1"/>
      <c r="J245" s="1"/>
      <c r="K245" s="1"/>
      <c r="L245" s="1"/>
      <c r="M245" s="1"/>
      <c r="N245" s="1"/>
      <c r="O245" s="1"/>
      <c r="P245" s="1"/>
      <c r="Q245" s="1"/>
    </row>
    <row r="246" spans="1:17" ht="12.75">
      <c r="A246" s="1"/>
      <c r="B246" s="1"/>
      <c r="C246" s="1"/>
      <c r="D246" s="1"/>
      <c r="E246" s="1"/>
      <c r="F246" s="1"/>
      <c r="G246" s="1"/>
      <c r="H246" s="1"/>
      <c r="I246" s="1"/>
      <c r="J246" s="1"/>
      <c r="K246" s="1"/>
      <c r="L246" s="1"/>
      <c r="M246" s="1"/>
      <c r="N246" s="1"/>
      <c r="O246" s="1"/>
      <c r="P246" s="1"/>
      <c r="Q246" s="1"/>
    </row>
    <row r="247" spans="1:17" ht="12.75">
      <c r="A247" s="1"/>
      <c r="B247" s="1"/>
      <c r="C247" s="1"/>
      <c r="D247" s="1"/>
      <c r="E247" s="1"/>
      <c r="F247" s="1"/>
      <c r="G247" s="1"/>
      <c r="H247" s="1"/>
      <c r="I247" s="1"/>
      <c r="J247" s="1"/>
      <c r="K247" s="1"/>
      <c r="L247" s="1"/>
      <c r="M247" s="1"/>
      <c r="N247" s="1"/>
      <c r="O247" s="1"/>
      <c r="P247" s="1"/>
      <c r="Q247" s="1"/>
    </row>
    <row r="248" spans="1:17" ht="12.75">
      <c r="A248" s="1"/>
      <c r="B248" s="1"/>
      <c r="C248" s="1"/>
      <c r="D248" s="1"/>
      <c r="E248" s="1"/>
      <c r="F248" s="1"/>
      <c r="G248" s="1"/>
      <c r="H248" s="1"/>
      <c r="I248" s="1"/>
      <c r="J248" s="1"/>
      <c r="K248" s="1"/>
      <c r="L248" s="1"/>
      <c r="M248" s="1"/>
      <c r="N248" s="1"/>
      <c r="O248" s="1"/>
      <c r="P248" s="1"/>
      <c r="Q248" s="1"/>
    </row>
    <row r="249" spans="1:17" ht="12.75">
      <c r="A249" s="1"/>
      <c r="B249" s="1"/>
      <c r="C249" s="1"/>
      <c r="D249" s="1"/>
      <c r="E249" s="1"/>
      <c r="F249" s="1"/>
      <c r="G249" s="1"/>
      <c r="H249" s="1"/>
      <c r="I249" s="1"/>
      <c r="J249" s="1"/>
      <c r="K249" s="1"/>
      <c r="L249" s="1"/>
      <c r="M249" s="1"/>
      <c r="N249" s="1"/>
      <c r="O249" s="1"/>
      <c r="P249" s="1"/>
      <c r="Q249" s="1"/>
    </row>
    <row r="250" spans="1:17" ht="12.75">
      <c r="A250" s="1"/>
      <c r="B250" s="1"/>
      <c r="C250" s="1"/>
      <c r="D250" s="1"/>
      <c r="E250" s="1"/>
      <c r="F250" s="1"/>
      <c r="G250" s="1"/>
      <c r="H250" s="1"/>
      <c r="I250" s="1"/>
      <c r="J250" s="1"/>
      <c r="K250" s="1"/>
      <c r="L250" s="1"/>
      <c r="M250" s="1"/>
      <c r="N250" s="1"/>
      <c r="O250" s="1"/>
      <c r="P250" s="1"/>
      <c r="Q250" s="1"/>
    </row>
    <row r="251" spans="1:17" ht="12.75">
      <c r="A251" s="1"/>
      <c r="B251" s="1"/>
      <c r="C251" s="1"/>
      <c r="D251" s="1"/>
      <c r="E251" s="1"/>
      <c r="F251" s="1"/>
      <c r="G251" s="1"/>
      <c r="H251" s="1"/>
      <c r="I251" s="1"/>
      <c r="J251" s="1"/>
      <c r="K251" s="1"/>
      <c r="L251" s="1"/>
      <c r="M251" s="1"/>
      <c r="N251" s="1"/>
      <c r="O251" s="1"/>
      <c r="P251" s="1"/>
      <c r="Q251" s="1"/>
    </row>
    <row r="252" spans="1:17" ht="12.75">
      <c r="A252" s="1"/>
      <c r="B252" s="1"/>
      <c r="C252" s="1"/>
      <c r="D252" s="1"/>
      <c r="E252" s="1"/>
      <c r="F252" s="1"/>
      <c r="G252" s="1"/>
      <c r="H252" s="1"/>
      <c r="I252" s="1"/>
      <c r="J252" s="1"/>
      <c r="K252" s="1"/>
      <c r="L252" s="1"/>
      <c r="M252" s="1"/>
      <c r="N252" s="1"/>
      <c r="O252" s="1"/>
      <c r="P252" s="1"/>
      <c r="Q252" s="1"/>
    </row>
    <row r="253" spans="1:17" ht="12.75">
      <c r="A253" s="1"/>
      <c r="B253" s="1"/>
      <c r="C253" s="1"/>
      <c r="D253" s="1"/>
      <c r="E253" s="1"/>
      <c r="F253" s="1"/>
      <c r="G253" s="1"/>
      <c r="H253" s="1"/>
      <c r="I253" s="1"/>
      <c r="J253" s="1"/>
      <c r="K253" s="1"/>
      <c r="L253" s="1"/>
      <c r="M253" s="1"/>
      <c r="N253" s="1"/>
      <c r="O253" s="1"/>
      <c r="P253" s="1"/>
      <c r="Q253" s="1"/>
    </row>
    <row r="254" spans="1:17" ht="12.75">
      <c r="A254" s="1"/>
      <c r="B254" s="1"/>
      <c r="C254" s="1"/>
      <c r="D254" s="1"/>
      <c r="E254" s="1"/>
      <c r="F254" s="1"/>
      <c r="G254" s="1"/>
      <c r="H254" s="1"/>
      <c r="I254" s="1"/>
      <c r="J254" s="1"/>
      <c r="K254" s="1"/>
      <c r="L254" s="1"/>
      <c r="M254" s="1"/>
      <c r="N254" s="1"/>
      <c r="O254" s="1"/>
      <c r="P254" s="1"/>
      <c r="Q254" s="1"/>
    </row>
    <row r="255" spans="1:17" ht="12.75">
      <c r="A255" s="1"/>
      <c r="B255" s="1"/>
      <c r="C255" s="1"/>
      <c r="D255" s="1"/>
      <c r="E255" s="1"/>
      <c r="F255" s="1"/>
      <c r="G255" s="1"/>
      <c r="H255" s="1"/>
      <c r="I255" s="1"/>
      <c r="J255" s="1"/>
      <c r="K255" s="1"/>
      <c r="L255" s="1"/>
      <c r="M255" s="1"/>
      <c r="N255" s="1"/>
      <c r="O255" s="1"/>
      <c r="P255" s="1"/>
      <c r="Q255" s="1"/>
    </row>
    <row r="256" spans="1:17" ht="12.75">
      <c r="A256" s="1"/>
      <c r="B256" s="1"/>
      <c r="C256" s="1"/>
      <c r="D256" s="1"/>
      <c r="E256" s="1"/>
      <c r="F256" s="1"/>
      <c r="G256" s="1"/>
      <c r="H256" s="1"/>
      <c r="I256" s="1"/>
      <c r="J256" s="1"/>
      <c r="K256" s="1"/>
      <c r="L256" s="1"/>
      <c r="M256" s="1"/>
      <c r="N256" s="1"/>
      <c r="O256" s="1"/>
      <c r="P256" s="1"/>
      <c r="Q256" s="1"/>
    </row>
    <row r="257" spans="1:17" ht="12.75">
      <c r="A257" s="1"/>
      <c r="B257" s="1"/>
      <c r="C257" s="1"/>
      <c r="D257" s="1"/>
      <c r="E257" s="1"/>
      <c r="F257" s="1"/>
      <c r="G257" s="1"/>
      <c r="H257" s="1"/>
      <c r="I257" s="1"/>
      <c r="J257" s="1"/>
      <c r="K257" s="1"/>
      <c r="L257" s="1"/>
      <c r="M257" s="1"/>
      <c r="N257" s="1"/>
      <c r="O257" s="1"/>
      <c r="P257" s="1"/>
      <c r="Q257" s="1"/>
    </row>
    <row r="258" spans="1:17" ht="12.75">
      <c r="A258" s="1"/>
      <c r="B258" s="1"/>
      <c r="C258" s="1"/>
      <c r="D258" s="1"/>
      <c r="E258" s="1"/>
      <c r="F258" s="1"/>
      <c r="G258" s="1"/>
      <c r="H258" s="1"/>
      <c r="I258" s="1"/>
      <c r="J258" s="1"/>
      <c r="K258" s="1"/>
      <c r="L258" s="1"/>
      <c r="M258" s="1"/>
      <c r="N258" s="1"/>
      <c r="O258" s="1"/>
      <c r="P258" s="1"/>
      <c r="Q258" s="1"/>
    </row>
    <row r="259" spans="1:17" ht="12.75">
      <c r="A259" s="1"/>
      <c r="B259" s="1"/>
      <c r="C259" s="1"/>
      <c r="D259" s="1"/>
      <c r="E259" s="1"/>
      <c r="F259" s="1"/>
      <c r="G259" s="1"/>
      <c r="H259" s="1"/>
      <c r="I259" s="1"/>
      <c r="J259" s="1"/>
      <c r="K259" s="1"/>
      <c r="L259" s="1"/>
      <c r="M259" s="1"/>
      <c r="N259" s="1"/>
      <c r="O259" s="1"/>
      <c r="P259" s="1"/>
      <c r="Q259" s="1"/>
    </row>
    <row r="260" spans="1:17" ht="12.75">
      <c r="A260" s="1"/>
      <c r="B260" s="1"/>
      <c r="C260" s="1"/>
      <c r="D260" s="1"/>
      <c r="E260" s="1"/>
      <c r="F260" s="1"/>
      <c r="G260" s="1"/>
      <c r="H260" s="1"/>
      <c r="I260" s="1"/>
      <c r="J260" s="1"/>
      <c r="K260" s="1"/>
      <c r="L260" s="1"/>
      <c r="M260" s="1"/>
      <c r="N260" s="1"/>
      <c r="O260" s="1"/>
      <c r="P260" s="1"/>
      <c r="Q260" s="1"/>
    </row>
    <row r="261" spans="1:17" ht="12.75">
      <c r="A261" s="1"/>
      <c r="B261" s="1"/>
      <c r="C261" s="1"/>
      <c r="D261" s="1"/>
      <c r="E261" s="1"/>
      <c r="F261" s="1"/>
      <c r="G261" s="1"/>
      <c r="H261" s="1"/>
      <c r="I261" s="1"/>
      <c r="J261" s="1"/>
      <c r="K261" s="1"/>
      <c r="L261" s="1"/>
      <c r="M261" s="1"/>
      <c r="N261" s="1"/>
      <c r="O261" s="1"/>
      <c r="P261" s="1"/>
      <c r="Q261" s="1"/>
    </row>
    <row r="262" spans="1:17" ht="12.75">
      <c r="A262" s="1"/>
      <c r="B262" s="1"/>
      <c r="C262" s="1"/>
      <c r="D262" s="1"/>
      <c r="E262" s="1"/>
      <c r="F262" s="1"/>
      <c r="G262" s="1"/>
      <c r="H262" s="1"/>
      <c r="I262" s="1"/>
      <c r="J262" s="1"/>
      <c r="K262" s="1"/>
      <c r="L262" s="1"/>
      <c r="M262" s="1"/>
      <c r="N262" s="1"/>
      <c r="O262" s="1"/>
      <c r="P262" s="1"/>
      <c r="Q262" s="1"/>
    </row>
    <row r="263" spans="1:17" ht="12.75">
      <c r="A263" s="1"/>
      <c r="B263" s="1"/>
      <c r="C263" s="1"/>
      <c r="D263" s="1"/>
      <c r="E263" s="1"/>
      <c r="F263" s="1"/>
      <c r="G263" s="1"/>
      <c r="H263" s="1"/>
      <c r="I263" s="1"/>
      <c r="J263" s="1"/>
      <c r="K263" s="1"/>
      <c r="L263" s="1"/>
      <c r="M263" s="1"/>
      <c r="N263" s="1"/>
      <c r="O263" s="1"/>
      <c r="P263" s="1"/>
      <c r="Q263" s="1"/>
    </row>
    <row r="264" spans="1:17" ht="12.75">
      <c r="A264" s="1"/>
      <c r="B264" s="1"/>
      <c r="C264" s="1"/>
      <c r="D264" s="1"/>
      <c r="E264" s="1"/>
      <c r="F264" s="1"/>
      <c r="G264" s="1"/>
      <c r="H264" s="1"/>
      <c r="I264" s="1"/>
      <c r="J264" s="1"/>
      <c r="K264" s="1"/>
      <c r="L264" s="1"/>
      <c r="M264" s="1"/>
      <c r="N264" s="1"/>
      <c r="O264" s="1"/>
      <c r="P264" s="1"/>
      <c r="Q264" s="1"/>
    </row>
    <row r="265" spans="1:17" ht="12.75">
      <c r="A265" s="1"/>
      <c r="B265" s="1"/>
      <c r="C265" s="1"/>
      <c r="D265" s="1"/>
      <c r="E265" s="1"/>
      <c r="F265" s="1"/>
      <c r="G265" s="1"/>
      <c r="H265" s="1"/>
      <c r="I265" s="1"/>
      <c r="J265" s="1"/>
      <c r="K265" s="1"/>
      <c r="L265" s="1"/>
      <c r="M265" s="1"/>
      <c r="N265" s="1"/>
      <c r="O265" s="1"/>
      <c r="P265" s="1"/>
      <c r="Q265" s="1"/>
    </row>
    <row r="266" spans="1:17" ht="12.75">
      <c r="A266" s="1"/>
      <c r="B266" s="1"/>
      <c r="C266" s="1"/>
      <c r="D266" s="1"/>
      <c r="E266" s="1"/>
      <c r="F266" s="1"/>
      <c r="G266" s="1"/>
      <c r="H266" s="1"/>
      <c r="I266" s="1"/>
      <c r="J266" s="1"/>
      <c r="K266" s="1"/>
      <c r="L266" s="1"/>
      <c r="M266" s="1"/>
      <c r="N266" s="1"/>
      <c r="O266" s="1"/>
      <c r="P266" s="1"/>
      <c r="Q266" s="1"/>
    </row>
    <row r="267" spans="1:17" ht="12.75">
      <c r="A267" s="1"/>
      <c r="B267" s="1"/>
      <c r="C267" s="1"/>
      <c r="D267" s="1"/>
      <c r="E267" s="1"/>
      <c r="F267" s="1"/>
      <c r="G267" s="1"/>
      <c r="H267" s="1"/>
      <c r="I267" s="1"/>
      <c r="J267" s="1"/>
      <c r="K267" s="1"/>
      <c r="L267" s="1"/>
      <c r="M267" s="1"/>
      <c r="N267" s="1"/>
      <c r="O267" s="1"/>
      <c r="P267" s="1"/>
      <c r="Q267" s="1"/>
    </row>
    <row r="268" spans="1:17" ht="12.75">
      <c r="A268" s="1"/>
      <c r="B268" s="1"/>
      <c r="C268" s="1"/>
      <c r="D268" s="1"/>
      <c r="E268" s="1"/>
      <c r="F268" s="1"/>
      <c r="G268" s="1"/>
      <c r="H268" s="1"/>
      <c r="I268" s="1"/>
      <c r="J268" s="1"/>
      <c r="K268" s="1"/>
      <c r="L268" s="1"/>
      <c r="M268" s="1"/>
      <c r="N268" s="1"/>
      <c r="O268" s="1"/>
      <c r="P268" s="1"/>
      <c r="Q268" s="1"/>
    </row>
    <row r="269" spans="1:17" ht="12.75">
      <c r="A269" s="1"/>
      <c r="B269" s="1"/>
      <c r="C269" s="1"/>
      <c r="D269" s="1"/>
      <c r="E269" s="1"/>
      <c r="F269" s="1"/>
      <c r="G269" s="1"/>
      <c r="H269" s="1"/>
      <c r="I269" s="1"/>
      <c r="J269" s="1"/>
      <c r="K269" s="1"/>
      <c r="L269" s="1"/>
      <c r="M269" s="1"/>
      <c r="N269" s="1"/>
      <c r="O269" s="1"/>
      <c r="P269" s="1"/>
      <c r="Q269" s="1"/>
    </row>
    <row r="270" spans="1:17" ht="12.75">
      <c r="A270" s="1"/>
      <c r="B270" s="1"/>
      <c r="C270" s="1"/>
      <c r="D270" s="1"/>
      <c r="E270" s="1"/>
      <c r="F270" s="1"/>
      <c r="G270" s="1"/>
      <c r="H270" s="1"/>
      <c r="I270" s="1"/>
      <c r="J270" s="1"/>
      <c r="K270" s="1"/>
      <c r="L270" s="1"/>
      <c r="M270" s="1"/>
      <c r="N270" s="1"/>
      <c r="O270" s="1"/>
      <c r="P270" s="1"/>
      <c r="Q270" s="1"/>
    </row>
    <row r="271" spans="1:17" ht="12.75">
      <c r="A271" s="1"/>
      <c r="B271" s="1"/>
      <c r="C271" s="1"/>
      <c r="D271" s="1"/>
      <c r="E271" s="1"/>
      <c r="F271" s="1"/>
      <c r="G271" s="1"/>
      <c r="H271" s="1"/>
      <c r="I271" s="1"/>
      <c r="J271" s="1"/>
      <c r="K271" s="1"/>
      <c r="L271" s="1"/>
      <c r="M271" s="1"/>
      <c r="N271" s="1"/>
      <c r="O271" s="1"/>
      <c r="P271" s="1"/>
      <c r="Q271" s="1"/>
    </row>
    <row r="272" spans="1:17" ht="12.75">
      <c r="A272" s="1"/>
      <c r="B272" s="1"/>
      <c r="C272" s="1"/>
      <c r="D272" s="1"/>
      <c r="E272" s="1"/>
      <c r="F272" s="1"/>
      <c r="G272" s="1"/>
      <c r="H272" s="1"/>
      <c r="I272" s="1"/>
      <c r="J272" s="1"/>
      <c r="K272" s="1"/>
      <c r="L272" s="1"/>
      <c r="M272" s="1"/>
      <c r="N272" s="1"/>
      <c r="O272" s="1"/>
      <c r="P272" s="1"/>
      <c r="Q272" s="1"/>
    </row>
    <row r="273" spans="1:17" ht="12.75">
      <c r="A273" s="1"/>
      <c r="B273" s="1"/>
      <c r="C273" s="1"/>
      <c r="D273" s="1"/>
      <c r="E273" s="1"/>
      <c r="F273" s="1"/>
      <c r="G273" s="1"/>
      <c r="H273" s="1"/>
      <c r="I273" s="1"/>
      <c r="J273" s="1"/>
      <c r="K273" s="1"/>
      <c r="L273" s="1"/>
      <c r="M273" s="1"/>
      <c r="N273" s="1"/>
      <c r="O273" s="1"/>
      <c r="P273" s="1"/>
      <c r="Q273" s="1"/>
    </row>
    <row r="274" spans="1:17" ht="12.75">
      <c r="A274" s="1"/>
      <c r="B274" s="1"/>
      <c r="C274" s="1"/>
      <c r="D274" s="1"/>
      <c r="E274" s="1"/>
      <c r="F274" s="1"/>
      <c r="G274" s="1"/>
      <c r="H274" s="1"/>
      <c r="I274" s="1"/>
      <c r="J274" s="1"/>
      <c r="K274" s="1"/>
      <c r="L274" s="1"/>
      <c r="M274" s="1"/>
      <c r="N274" s="1"/>
      <c r="O274" s="1"/>
      <c r="P274" s="1"/>
      <c r="Q274" s="1"/>
    </row>
    <row r="275" spans="1:17" ht="12.75">
      <c r="A275" s="1"/>
      <c r="B275" s="1"/>
      <c r="C275" s="1"/>
      <c r="D275" s="1"/>
      <c r="E275" s="1"/>
      <c r="F275" s="1"/>
      <c r="G275" s="1"/>
      <c r="H275" s="1"/>
      <c r="I275" s="1"/>
      <c r="J275" s="1"/>
      <c r="K275" s="1"/>
      <c r="L275" s="1"/>
      <c r="M275" s="1"/>
      <c r="N275" s="1"/>
      <c r="O275" s="1"/>
      <c r="P275" s="1"/>
      <c r="Q275" s="1"/>
    </row>
    <row r="276" spans="1:17" ht="12.75">
      <c r="A276" s="1"/>
      <c r="B276" s="1"/>
      <c r="C276" s="1"/>
      <c r="D276" s="1"/>
      <c r="E276" s="1"/>
      <c r="F276" s="1"/>
      <c r="G276" s="1"/>
      <c r="H276" s="1"/>
      <c r="I276" s="1"/>
      <c r="J276" s="1"/>
      <c r="K276" s="1"/>
      <c r="L276" s="1"/>
      <c r="M276" s="1"/>
      <c r="N276" s="1"/>
      <c r="O276" s="1"/>
      <c r="P276" s="1"/>
      <c r="Q276" s="1"/>
    </row>
    <row r="277" spans="1:17" ht="12.75">
      <c r="A277" s="1"/>
      <c r="B277" s="1"/>
      <c r="C277" s="1"/>
      <c r="D277" s="1"/>
      <c r="E277" s="1"/>
      <c r="F277" s="1"/>
      <c r="G277" s="1"/>
      <c r="H277" s="1"/>
      <c r="I277" s="1"/>
      <c r="J277" s="1"/>
      <c r="K277" s="1"/>
      <c r="L277" s="1"/>
      <c r="M277" s="1"/>
      <c r="N277" s="1"/>
      <c r="O277" s="1"/>
      <c r="P277" s="1"/>
      <c r="Q277" s="1"/>
    </row>
    <row r="278" spans="1:17" ht="12.75">
      <c r="A278" s="1"/>
      <c r="B278" s="1"/>
      <c r="C278" s="1"/>
      <c r="D278" s="1"/>
      <c r="E278" s="1"/>
      <c r="F278" s="1"/>
      <c r="G278" s="1"/>
      <c r="H278" s="1"/>
      <c r="I278" s="1"/>
      <c r="J278" s="1"/>
      <c r="K278" s="1"/>
      <c r="L278" s="1"/>
      <c r="M278" s="1"/>
      <c r="N278" s="1"/>
      <c r="O278" s="1"/>
      <c r="P278" s="1"/>
      <c r="Q278" s="1"/>
    </row>
    <row r="279" spans="1:17" ht="12.75">
      <c r="A279" s="1"/>
      <c r="B279" s="1"/>
      <c r="C279" s="1"/>
      <c r="D279" s="1"/>
      <c r="E279" s="1"/>
      <c r="F279" s="1"/>
      <c r="G279" s="1"/>
      <c r="H279" s="1"/>
      <c r="I279" s="1"/>
      <c r="J279" s="1"/>
      <c r="K279" s="1"/>
      <c r="L279" s="1"/>
      <c r="M279" s="1"/>
      <c r="N279" s="1"/>
      <c r="O279" s="1"/>
      <c r="P279" s="1"/>
      <c r="Q279" s="1"/>
    </row>
    <row r="280" spans="1:17" ht="12.75">
      <c r="A280" s="1"/>
      <c r="B280" s="1"/>
      <c r="C280" s="1"/>
      <c r="D280" s="1"/>
      <c r="E280" s="1"/>
      <c r="F280" s="1"/>
      <c r="G280" s="1"/>
      <c r="H280" s="1"/>
      <c r="I280" s="1"/>
      <c r="J280" s="1"/>
      <c r="K280" s="1"/>
      <c r="L280" s="1"/>
      <c r="M280" s="1"/>
      <c r="N280" s="1"/>
      <c r="O280" s="1"/>
      <c r="P280" s="1"/>
      <c r="Q280" s="1"/>
    </row>
    <row r="281" spans="1:17" ht="12.75">
      <c r="A281" s="1"/>
      <c r="B281" s="1"/>
      <c r="C281" s="1"/>
      <c r="D281" s="1"/>
      <c r="E281" s="1"/>
      <c r="F281" s="1"/>
      <c r="G281" s="1"/>
      <c r="H281" s="1"/>
      <c r="I281" s="1"/>
      <c r="J281" s="1"/>
      <c r="K281" s="1"/>
      <c r="L281" s="1"/>
      <c r="M281" s="1"/>
      <c r="N281" s="1"/>
      <c r="O281" s="1"/>
      <c r="P281" s="1"/>
      <c r="Q281" s="1"/>
    </row>
    <row r="282" spans="1:17" ht="12.75">
      <c r="A282" s="1"/>
      <c r="B282" s="1"/>
      <c r="C282" s="1"/>
      <c r="D282" s="1"/>
      <c r="E282" s="1"/>
      <c r="F282" s="1"/>
      <c r="G282" s="1"/>
      <c r="H282" s="1"/>
      <c r="I282" s="1"/>
      <c r="J282" s="1"/>
      <c r="K282" s="1"/>
      <c r="L282" s="1"/>
      <c r="M282" s="1"/>
      <c r="N282" s="1"/>
      <c r="O282" s="1"/>
      <c r="P282" s="1"/>
      <c r="Q282" s="1"/>
    </row>
    <row r="283" spans="1:17" ht="12.75">
      <c r="A283" s="1"/>
      <c r="B283" s="1"/>
      <c r="C283" s="1"/>
      <c r="D283" s="1"/>
      <c r="E283" s="1"/>
      <c r="F283" s="1"/>
      <c r="G283" s="1"/>
      <c r="H283" s="1"/>
      <c r="I283" s="1"/>
      <c r="J283" s="1"/>
      <c r="K283" s="1"/>
      <c r="L283" s="1"/>
      <c r="M283" s="1"/>
      <c r="N283" s="1"/>
      <c r="O283" s="1"/>
      <c r="P283" s="1"/>
      <c r="Q283" s="1"/>
    </row>
    <row r="284" spans="1:17" ht="12.75">
      <c r="A284" s="1"/>
      <c r="B284" s="1"/>
      <c r="C284" s="1"/>
      <c r="D284" s="1"/>
      <c r="E284" s="1"/>
      <c r="F284" s="1"/>
      <c r="G284" s="1"/>
      <c r="H284" s="1"/>
      <c r="I284" s="1"/>
      <c r="J284" s="1"/>
      <c r="K284" s="1"/>
      <c r="L284" s="1"/>
      <c r="M284" s="1"/>
      <c r="N284" s="1"/>
      <c r="O284" s="1"/>
      <c r="P284" s="1"/>
      <c r="Q284" s="1"/>
    </row>
    <row r="285" spans="1:17" ht="12.75">
      <c r="A285" s="1"/>
      <c r="B285" s="1"/>
      <c r="C285" s="1"/>
      <c r="D285" s="1"/>
      <c r="E285" s="1"/>
      <c r="F285" s="1"/>
      <c r="G285" s="1"/>
      <c r="H285" s="1"/>
      <c r="I285" s="1"/>
      <c r="J285" s="1"/>
      <c r="K285" s="1"/>
      <c r="L285" s="1"/>
      <c r="M285" s="1"/>
      <c r="N285" s="1"/>
      <c r="O285" s="1"/>
      <c r="P285" s="1"/>
      <c r="Q285" s="1"/>
    </row>
    <row r="286" spans="1:17" ht="12.75">
      <c r="A286" s="1"/>
      <c r="B286" s="1"/>
      <c r="C286" s="1"/>
      <c r="D286" s="1"/>
      <c r="E286" s="1"/>
      <c r="F286" s="1"/>
      <c r="G286" s="1"/>
      <c r="H286" s="1"/>
      <c r="I286" s="1"/>
      <c r="J286" s="1"/>
      <c r="K286" s="1"/>
      <c r="L286" s="1"/>
      <c r="M286" s="1"/>
      <c r="N286" s="1"/>
      <c r="O286" s="1"/>
      <c r="P286" s="1"/>
      <c r="Q286" s="1"/>
    </row>
    <row r="287" spans="1:17" ht="12.75">
      <c r="A287" s="1"/>
      <c r="B287" s="1"/>
      <c r="C287" s="1"/>
      <c r="D287" s="1"/>
      <c r="E287" s="1"/>
      <c r="F287" s="1"/>
      <c r="G287" s="1"/>
      <c r="H287" s="1"/>
      <c r="I287" s="1"/>
      <c r="J287" s="1"/>
      <c r="K287" s="1"/>
      <c r="L287" s="1"/>
      <c r="M287" s="1"/>
      <c r="N287" s="1"/>
      <c r="O287" s="1"/>
      <c r="P287" s="1"/>
      <c r="Q287" s="1"/>
    </row>
    <row r="288" spans="1:17" ht="12.75">
      <c r="A288" s="1"/>
      <c r="B288" s="1"/>
      <c r="C288" s="1"/>
      <c r="D288" s="1"/>
      <c r="E288" s="1"/>
      <c r="F288" s="1"/>
      <c r="G288" s="1"/>
      <c r="H288" s="1"/>
      <c r="I288" s="1"/>
      <c r="J288" s="1"/>
      <c r="K288" s="1"/>
      <c r="L288" s="1"/>
      <c r="M288" s="1"/>
      <c r="N288" s="1"/>
      <c r="O288" s="1"/>
      <c r="P288" s="1"/>
      <c r="Q288" s="1"/>
    </row>
    <row r="289" spans="1:17" ht="12.75">
      <c r="A289" s="1"/>
      <c r="B289" s="1"/>
      <c r="C289" s="1"/>
      <c r="D289" s="1"/>
      <c r="E289" s="1"/>
      <c r="F289" s="1"/>
      <c r="G289" s="1"/>
      <c r="H289" s="1"/>
      <c r="I289" s="1"/>
      <c r="J289" s="1"/>
      <c r="K289" s="1"/>
      <c r="L289" s="1"/>
      <c r="M289" s="1"/>
      <c r="N289" s="1"/>
      <c r="O289" s="1"/>
      <c r="P289" s="1"/>
      <c r="Q289" s="1"/>
    </row>
    <row r="290" spans="1:17" ht="12.75">
      <c r="A290" s="1"/>
      <c r="B290" s="1"/>
      <c r="C290" s="1"/>
      <c r="D290" s="1"/>
      <c r="E290" s="1"/>
      <c r="F290" s="1"/>
      <c r="G290" s="1"/>
      <c r="H290" s="1"/>
      <c r="I290" s="1"/>
      <c r="J290" s="1"/>
      <c r="K290" s="1"/>
      <c r="L290" s="1"/>
      <c r="M290" s="1"/>
      <c r="N290" s="1"/>
      <c r="O290" s="1"/>
      <c r="P290" s="1"/>
      <c r="Q290" s="1"/>
    </row>
    <row r="291" spans="1:17" ht="12.75">
      <c r="A291" s="1"/>
      <c r="B291" s="1"/>
      <c r="C291" s="1"/>
      <c r="D291" s="1"/>
      <c r="E291" s="1"/>
      <c r="F291" s="1"/>
      <c r="G291" s="1"/>
      <c r="H291" s="1"/>
      <c r="I291" s="1"/>
      <c r="J291" s="1"/>
      <c r="K291" s="1"/>
      <c r="L291" s="1"/>
      <c r="M291" s="1"/>
      <c r="N291" s="1"/>
      <c r="O291" s="1"/>
      <c r="P291" s="1"/>
      <c r="Q291" s="1"/>
    </row>
    <row r="292" spans="1:17" ht="12.75">
      <c r="A292" s="1"/>
      <c r="B292" s="1"/>
      <c r="C292" s="1"/>
      <c r="D292" s="1"/>
      <c r="E292" s="1"/>
      <c r="F292" s="1"/>
      <c r="G292" s="1"/>
      <c r="H292" s="1"/>
      <c r="I292" s="1"/>
      <c r="J292" s="1"/>
      <c r="K292" s="1"/>
      <c r="L292" s="1"/>
      <c r="M292" s="1"/>
      <c r="N292" s="1"/>
      <c r="O292" s="1"/>
      <c r="P292" s="1"/>
      <c r="Q292" s="1"/>
    </row>
    <row r="293" spans="1:17" ht="12.75">
      <c r="A293" s="1"/>
      <c r="B293" s="1"/>
      <c r="C293" s="1"/>
      <c r="D293" s="1"/>
      <c r="E293" s="1"/>
      <c r="F293" s="1"/>
      <c r="G293" s="1"/>
      <c r="H293" s="1"/>
      <c r="I293" s="1"/>
      <c r="J293" s="1"/>
      <c r="K293" s="1"/>
      <c r="L293" s="1"/>
      <c r="M293" s="1"/>
      <c r="N293" s="1"/>
      <c r="O293" s="1"/>
      <c r="P293" s="1"/>
      <c r="Q293" s="1"/>
    </row>
    <row r="294" spans="1:17" ht="12.75">
      <c r="A294" s="1"/>
      <c r="B294" s="1"/>
      <c r="C294" s="1"/>
      <c r="D294" s="1"/>
      <c r="E294" s="1"/>
      <c r="F294" s="1"/>
      <c r="G294" s="1"/>
      <c r="H294" s="1"/>
      <c r="I294" s="1"/>
      <c r="J294" s="1"/>
      <c r="K294" s="1"/>
      <c r="L294" s="1"/>
      <c r="M294" s="1"/>
      <c r="N294" s="1"/>
      <c r="O294" s="1"/>
      <c r="P294" s="1"/>
      <c r="Q294" s="1"/>
    </row>
    <row r="295" spans="1:17" ht="12.75">
      <c r="A295" s="1"/>
      <c r="B295" s="1"/>
      <c r="C295" s="1"/>
      <c r="D295" s="1"/>
      <c r="E295" s="1"/>
      <c r="F295" s="1"/>
      <c r="G295" s="1"/>
      <c r="H295" s="1"/>
      <c r="I295" s="1"/>
      <c r="J295" s="1"/>
      <c r="K295" s="1"/>
      <c r="L295" s="1"/>
      <c r="M295" s="1"/>
      <c r="N295" s="1"/>
      <c r="O295" s="1"/>
      <c r="P295" s="1"/>
      <c r="Q295" s="1"/>
    </row>
    <row r="296" spans="1:17" ht="12.75">
      <c r="A296" s="1"/>
      <c r="B296" s="1"/>
      <c r="C296" s="1"/>
      <c r="D296" s="1"/>
      <c r="E296" s="1"/>
      <c r="F296" s="1"/>
      <c r="G296" s="1"/>
      <c r="H296" s="1"/>
      <c r="I296" s="1"/>
      <c r="J296" s="1"/>
      <c r="K296" s="1"/>
      <c r="L296" s="1"/>
      <c r="M296" s="1"/>
      <c r="N296" s="1"/>
      <c r="O296" s="1"/>
      <c r="P296" s="1"/>
      <c r="Q296" s="1"/>
    </row>
    <row r="297" spans="1:17" ht="12.75">
      <c r="A297" s="1"/>
      <c r="B297" s="1"/>
      <c r="C297" s="1"/>
      <c r="D297" s="1"/>
      <c r="E297" s="1"/>
      <c r="F297" s="1"/>
      <c r="G297" s="1"/>
      <c r="H297" s="1"/>
      <c r="I297" s="1"/>
      <c r="J297" s="1"/>
      <c r="K297" s="1"/>
      <c r="L297" s="1"/>
      <c r="M297" s="1"/>
      <c r="N297" s="1"/>
      <c r="O297" s="1"/>
      <c r="P297" s="1"/>
      <c r="Q297" s="1"/>
    </row>
    <row r="298" spans="1:17" ht="12.75">
      <c r="A298" s="1"/>
      <c r="B298" s="1"/>
      <c r="C298" s="1"/>
      <c r="D298" s="1"/>
      <c r="E298" s="1"/>
      <c r="F298" s="1"/>
      <c r="G298" s="1"/>
      <c r="H298" s="1"/>
      <c r="I298" s="1"/>
      <c r="J298" s="1"/>
      <c r="K298" s="1"/>
      <c r="L298" s="1"/>
      <c r="M298" s="1"/>
      <c r="N298" s="1"/>
      <c r="O298" s="1"/>
      <c r="P298" s="1"/>
      <c r="Q298" s="1"/>
    </row>
    <row r="299" spans="1:17" ht="12.75">
      <c r="A299" s="1"/>
      <c r="B299" s="1"/>
      <c r="C299" s="1"/>
      <c r="D299" s="1"/>
      <c r="E299" s="1"/>
      <c r="F299" s="1"/>
      <c r="G299" s="1"/>
      <c r="H299" s="1"/>
      <c r="I299" s="1"/>
      <c r="J299" s="1"/>
      <c r="K299" s="1"/>
      <c r="L299" s="1"/>
      <c r="M299" s="1"/>
      <c r="N299" s="1"/>
      <c r="O299" s="1"/>
      <c r="P299" s="1"/>
      <c r="Q299" s="1"/>
    </row>
    <row r="300" spans="1:17" ht="12.75">
      <c r="A300" s="1"/>
      <c r="B300" s="1"/>
      <c r="C300" s="1"/>
      <c r="D300" s="1"/>
      <c r="E300" s="1"/>
      <c r="F300" s="1"/>
      <c r="G300" s="1"/>
      <c r="H300" s="1"/>
      <c r="I300" s="1"/>
      <c r="J300" s="1"/>
      <c r="K300" s="1"/>
      <c r="L300" s="1"/>
      <c r="M300" s="1"/>
      <c r="N300" s="1"/>
      <c r="O300" s="1"/>
      <c r="P300" s="1"/>
      <c r="Q300" s="1"/>
    </row>
    <row r="301" spans="1:17" ht="12.75">
      <c r="A301" s="1"/>
      <c r="B301" s="1"/>
      <c r="C301" s="1"/>
      <c r="D301" s="1"/>
      <c r="E301" s="1"/>
      <c r="F301" s="1"/>
      <c r="G301" s="1"/>
      <c r="H301" s="1"/>
      <c r="I301" s="1"/>
      <c r="J301" s="1"/>
      <c r="K301" s="1"/>
      <c r="L301" s="1"/>
      <c r="M301" s="1"/>
      <c r="N301" s="1"/>
      <c r="O301" s="1"/>
      <c r="P301" s="1"/>
      <c r="Q301" s="1"/>
    </row>
    <row r="302" spans="1:17" ht="12.75">
      <c r="A302" s="1"/>
      <c r="B302" s="1"/>
      <c r="C302" s="1"/>
      <c r="D302" s="1"/>
      <c r="E302" s="1"/>
      <c r="F302" s="1"/>
      <c r="G302" s="1"/>
      <c r="H302" s="1"/>
      <c r="I302" s="1"/>
      <c r="J302" s="1"/>
      <c r="K302" s="1"/>
      <c r="L302" s="1"/>
      <c r="M302" s="1"/>
      <c r="N302" s="1"/>
      <c r="O302" s="1"/>
      <c r="P302" s="1"/>
      <c r="Q302" s="1"/>
    </row>
    <row r="303" spans="1:17" ht="12.75">
      <c r="A303" s="1"/>
      <c r="B303" s="1"/>
      <c r="C303" s="1"/>
      <c r="D303" s="1"/>
      <c r="E303" s="1"/>
      <c r="F303" s="1"/>
      <c r="G303" s="1"/>
      <c r="H303" s="1"/>
      <c r="I303" s="1"/>
      <c r="J303" s="1"/>
      <c r="K303" s="1"/>
      <c r="L303" s="1"/>
      <c r="M303" s="1"/>
      <c r="N303" s="1"/>
      <c r="O303" s="1"/>
      <c r="P303" s="1"/>
      <c r="Q303" s="1"/>
    </row>
    <row r="304" spans="1:17" ht="12.75">
      <c r="A304" s="1"/>
      <c r="B304" s="1"/>
      <c r="C304" s="1"/>
      <c r="D304" s="1"/>
      <c r="E304" s="1"/>
      <c r="F304" s="1"/>
      <c r="G304" s="1"/>
      <c r="H304" s="1"/>
      <c r="I304" s="1"/>
      <c r="J304" s="1"/>
      <c r="K304" s="1"/>
      <c r="L304" s="1"/>
      <c r="M304" s="1"/>
      <c r="N304" s="1"/>
      <c r="O304" s="1"/>
      <c r="P304" s="1"/>
      <c r="Q304" s="1"/>
    </row>
    <row r="305" spans="1:17" ht="12.75">
      <c r="A305" s="1"/>
      <c r="B305" s="1"/>
      <c r="C305" s="1"/>
      <c r="D305" s="1"/>
      <c r="E305" s="1"/>
      <c r="F305" s="1"/>
      <c r="G305" s="1"/>
      <c r="H305" s="1"/>
      <c r="I305" s="1"/>
      <c r="J305" s="1"/>
      <c r="K305" s="1"/>
      <c r="L305" s="1"/>
      <c r="M305" s="1"/>
      <c r="N305" s="1"/>
      <c r="O305" s="1"/>
      <c r="P305" s="1"/>
      <c r="Q305" s="1"/>
    </row>
    <row r="306" spans="1:17" ht="12.75">
      <c r="A306" s="1"/>
      <c r="B306" s="1"/>
      <c r="C306" s="1"/>
      <c r="D306" s="1"/>
      <c r="E306" s="1"/>
      <c r="F306" s="1"/>
      <c r="G306" s="1"/>
      <c r="H306" s="1"/>
      <c r="I306" s="1"/>
      <c r="J306" s="1"/>
      <c r="K306" s="1"/>
      <c r="L306" s="1"/>
      <c r="M306" s="1"/>
      <c r="N306" s="1"/>
      <c r="O306" s="1"/>
      <c r="P306" s="1"/>
      <c r="Q306" s="1"/>
    </row>
  </sheetData>
  <sheetProtection/>
  <printOptions/>
  <pageMargins left="0.787401575" right="0.787401575" top="0.984251969" bottom="0.984251969" header="0.4921259845" footer="0.4921259845"/>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B1:AF124"/>
  <sheetViews>
    <sheetView showGridLines="0" tabSelected="1" zoomScale="46" zoomScaleNormal="46" zoomScalePageLayoutView="0" workbookViewId="0" topLeftCell="A1">
      <pane xSplit="8" ySplit="7" topLeftCell="I8" activePane="bottomRight" state="frozen"/>
      <selection pane="topLeft" activeCell="A1" sqref="A1"/>
      <selection pane="topRight" activeCell="I1" sqref="I1"/>
      <selection pane="bottomLeft" activeCell="A8" sqref="A8"/>
      <selection pane="bottomRight" activeCell="G86" sqref="G86"/>
    </sheetView>
  </sheetViews>
  <sheetFormatPr defaultColWidth="14.00390625" defaultRowHeight="12.75"/>
  <cols>
    <col min="1" max="1" width="2.8515625" style="1" customWidth="1"/>
    <col min="2" max="2" width="47.28125" style="22" customWidth="1"/>
    <col min="3" max="3" width="16.421875" style="22" customWidth="1"/>
    <col min="4" max="4" width="1.57421875" style="27" customWidth="1"/>
    <col min="5" max="5" width="16.421875" style="22" customWidth="1"/>
    <col min="6" max="6" width="1.7109375" style="24" customWidth="1"/>
    <col min="7" max="7" width="16.421875" style="25" customWidth="1"/>
    <col min="8" max="8" width="1.8515625" style="24" customWidth="1"/>
    <col min="9" max="20" width="16.421875" style="22" customWidth="1"/>
    <col min="21" max="21" width="11.421875" style="1" customWidth="1"/>
    <col min="22" max="25" width="1.7109375" style="22" customWidth="1"/>
    <col min="26" max="26" width="14.00390625" style="22" hidden="1" customWidth="1"/>
    <col min="27" max="27" width="17.00390625" style="693" hidden="1" customWidth="1"/>
    <col min="28" max="28" width="4.28125" style="693" hidden="1" customWidth="1"/>
    <col min="29" max="32" width="14.00390625" style="22" hidden="1" customWidth="1"/>
    <col min="33" max="16384" width="14.00390625" style="22" customWidth="1"/>
  </cols>
  <sheetData>
    <row r="1" spans="4:11" ht="8.25" customHeight="1" thickBot="1">
      <c r="D1" s="23"/>
      <c r="I1" s="26"/>
      <c r="J1" s="1"/>
      <c r="K1" s="27"/>
    </row>
    <row r="2" spans="2:20" ht="30.75" customHeight="1" thickBot="1" thickTop="1">
      <c r="B2" s="28" t="s">
        <v>5</v>
      </c>
      <c r="C2" s="29"/>
      <c r="D2" s="24"/>
      <c r="E2" s="712"/>
      <c r="F2" s="713"/>
      <c r="G2" s="714"/>
      <c r="I2" s="715" t="s">
        <v>20</v>
      </c>
      <c r="J2" s="716"/>
      <c r="K2" s="717"/>
      <c r="M2" s="699" t="s">
        <v>98</v>
      </c>
      <c r="P2" s="718"/>
      <c r="Q2" s="719"/>
      <c r="R2" s="720"/>
      <c r="S2" s="30"/>
      <c r="T2" s="30"/>
    </row>
    <row r="3" spans="2:20" ht="15.75" customHeight="1" thickBot="1" thickTop="1">
      <c r="B3" s="724" t="s">
        <v>7</v>
      </c>
      <c r="C3" s="725"/>
      <c r="D3" s="24"/>
      <c r="E3" s="728" t="s">
        <v>8</v>
      </c>
      <c r="F3" s="728"/>
      <c r="G3" s="728"/>
      <c r="I3" s="729" t="s">
        <v>9</v>
      </c>
      <c r="J3" s="729"/>
      <c r="K3" s="729"/>
      <c r="L3" s="31"/>
      <c r="M3" s="706" t="s">
        <v>118</v>
      </c>
      <c r="P3" s="721"/>
      <c r="Q3" s="722"/>
      <c r="R3" s="723"/>
      <c r="S3" s="30"/>
      <c r="T3" s="30"/>
    </row>
    <row r="4" spans="2:20" ht="9.75" customHeight="1" thickBot="1" thickTop="1">
      <c r="B4" s="726"/>
      <c r="C4" s="727"/>
      <c r="D4" s="24"/>
      <c r="I4" s="730"/>
      <c r="J4" s="730"/>
      <c r="K4" s="730"/>
      <c r="L4" s="32"/>
      <c r="M4" s="32"/>
      <c r="N4" s="32"/>
      <c r="O4" s="32"/>
      <c r="P4" s="32"/>
      <c r="Q4" s="32"/>
      <c r="R4" s="33"/>
      <c r="S4" s="33"/>
      <c r="T4" s="33"/>
    </row>
    <row r="5" spans="2:28" s="34" customFormat="1" ht="24" customHeight="1" thickBot="1" thickTop="1">
      <c r="B5" s="35" t="s">
        <v>10</v>
      </c>
      <c r="C5" s="36" t="s">
        <v>11</v>
      </c>
      <c r="D5" s="37"/>
      <c r="E5" s="38" t="s">
        <v>12</v>
      </c>
      <c r="F5" s="39"/>
      <c r="G5" s="731" t="s">
        <v>13</v>
      </c>
      <c r="H5" s="39"/>
      <c r="I5" s="275" t="str">
        <f>IF(HLOOKUP($I$2,$AD$11:$AF$23,2,FALSE)=0,"",HLOOKUP($I$2,$AD$11:$AF$23,2,FALSE))</f>
        <v>Jan - Mrz</v>
      </c>
      <c r="J5" s="276" t="str">
        <f>IF(HLOOKUP($I$2,$AD$11:$AF$23,3,FALSE)=0,"",HLOOKUP($I$2,$AD$11:$AF$23,3,FALSE))</f>
        <v>Apr - Jun</v>
      </c>
      <c r="K5" s="276" t="str">
        <f>IF(HLOOKUP($I$2,$AD$11:$AF$23,4,FALSE)=0,"",HLOOKUP($I$2,$AD$11:$AF$23,4,FALSE))</f>
        <v>Jul - Sep</v>
      </c>
      <c r="L5" s="276" t="str">
        <f>IF(HLOOKUP($I$2,$AD$11:$AF$23,5,FALSE)=0,"",HLOOKUP($I$2,$AD$11:$AF$23,5,FALSE))</f>
        <v>Jul - Dez</v>
      </c>
      <c r="M5" s="276">
        <f>IF(HLOOKUP($I$2,$AD$11:$AF$23,6,FALSE)=0,"",HLOOKUP($I$2,$AD$11:$AF$23,6,FALSE))</f>
      </c>
      <c r="N5" s="276">
        <f>IF(HLOOKUP($I$2,$AD$11:$AF$23,7,FALSE)=0,"",HLOOKUP($I$2,$AD$11:$AF$23,7,FALSE))</f>
      </c>
      <c r="O5" s="276">
        <f>IF(HLOOKUP($I$2,$AD$11:$AF$23,8,FALSE)=0,"",HLOOKUP($I$2,$AD$11:$AF$23,8,FALSE))</f>
      </c>
      <c r="P5" s="276">
        <f>IF(HLOOKUP($I$2,$AD$11:$AF$23,9,FALSE)=0,"",HLOOKUP($I$2,$AD$11:$AF$23,9,FALSE))</f>
      </c>
      <c r="Q5" s="276">
        <f>IF(HLOOKUP($I$2,$AD$11:$AF$23,10,FALSE)=0,"",HLOOKUP($I$2,$AD$11:$AF$23,10,FALSE))</f>
      </c>
      <c r="R5" s="276">
        <f>IF(HLOOKUP($I$2,$AD$11:$AF$23,11,FALSE)=0,"",HLOOKUP($I$2,$AD$11:$AF$23,11,FALSE))</f>
      </c>
      <c r="S5" s="276">
        <f>IF(HLOOKUP($I$2,$AD$11:$AF$23,12,FALSE)=0,"",HLOOKUP($I$2,$AD$11:$AF$23,12,FALSE))</f>
      </c>
      <c r="T5" s="278">
        <f>IF(HLOOKUP($I$2,$AD$11:$AF$23,13,FALSE)=0,"",HLOOKUP($I$2,$AD$11:$AF$23,13,FALSE))</f>
      </c>
      <c r="AA5" s="694"/>
      <c r="AB5" s="694"/>
    </row>
    <row r="6" spans="2:28" s="40" customFormat="1" ht="24" customHeight="1" thickBot="1" thickTop="1">
      <c r="B6" s="41"/>
      <c r="C6" s="42"/>
      <c r="D6" s="43"/>
      <c r="E6" s="44" t="s">
        <v>14</v>
      </c>
      <c r="F6" s="43"/>
      <c r="G6" s="732"/>
      <c r="H6" s="43"/>
      <c r="I6" s="45" t="s">
        <v>15</v>
      </c>
      <c r="J6" s="46" t="s">
        <v>15</v>
      </c>
      <c r="K6" s="46" t="s">
        <v>15</v>
      </c>
      <c r="L6" s="46" t="s">
        <v>15</v>
      </c>
      <c r="M6" s="46" t="s">
        <v>15</v>
      </c>
      <c r="N6" s="47" t="s">
        <v>15</v>
      </c>
      <c r="O6" s="46" t="s">
        <v>15</v>
      </c>
      <c r="P6" s="46" t="s">
        <v>15</v>
      </c>
      <c r="Q6" s="46" t="s">
        <v>15</v>
      </c>
      <c r="R6" s="46" t="s">
        <v>15</v>
      </c>
      <c r="S6" s="46" t="s">
        <v>15</v>
      </c>
      <c r="T6" s="48" t="s">
        <v>15</v>
      </c>
      <c r="AA6" s="694"/>
      <c r="AB6" s="694"/>
    </row>
    <row r="7" spans="2:28" s="40" customFormat="1" ht="21.75" thickBot="1" thickTop="1">
      <c r="B7" s="49" t="s">
        <v>16</v>
      </c>
      <c r="C7" s="50"/>
      <c r="D7" s="51"/>
      <c r="E7" s="52"/>
      <c r="F7" s="51"/>
      <c r="G7" s="53"/>
      <c r="H7" s="51"/>
      <c r="I7" s="54"/>
      <c r="J7" s="55"/>
      <c r="K7" s="55"/>
      <c r="L7" s="55"/>
      <c r="M7" s="55"/>
      <c r="N7" s="56"/>
      <c r="O7" s="55"/>
      <c r="P7" s="55"/>
      <c r="Q7" s="55"/>
      <c r="R7" s="55"/>
      <c r="S7" s="55"/>
      <c r="T7" s="57"/>
      <c r="AA7" s="693" t="s">
        <v>6</v>
      </c>
      <c r="AB7" s="693">
        <f>VLOOKUP($M$2,$AA$12:$AB$23,2,FALSE)</f>
        <v>1</v>
      </c>
    </row>
    <row r="8" spans="2:27" ht="21" customHeight="1" thickTop="1">
      <c r="B8" s="59" t="s">
        <v>17</v>
      </c>
      <c r="C8" s="60"/>
      <c r="D8" s="61"/>
      <c r="E8" s="62"/>
      <c r="F8" s="61"/>
      <c r="G8" s="63">
        <f aca="true" t="shared" si="0" ref="G8:G17">E8-SUM(I8:T8)</f>
        <v>0</v>
      </c>
      <c r="H8" s="61"/>
      <c r="I8" s="64"/>
      <c r="J8" s="65"/>
      <c r="K8" s="65"/>
      <c r="L8" s="65"/>
      <c r="M8" s="65"/>
      <c r="N8" s="65"/>
      <c r="O8" s="65"/>
      <c r="P8" s="65"/>
      <c r="Q8" s="65"/>
      <c r="R8" s="65"/>
      <c r="S8" s="65"/>
      <c r="T8" s="66"/>
      <c r="AA8" s="693" t="s">
        <v>18</v>
      </c>
    </row>
    <row r="9" spans="2:27" ht="18.75" customHeight="1">
      <c r="B9" s="59" t="s">
        <v>19</v>
      </c>
      <c r="C9" s="60"/>
      <c r="D9" s="61"/>
      <c r="E9" s="62"/>
      <c r="F9" s="61"/>
      <c r="G9" s="63">
        <f t="shared" si="0"/>
        <v>0</v>
      </c>
      <c r="H9" s="61"/>
      <c r="I9" s="67"/>
      <c r="J9" s="68"/>
      <c r="K9" s="68"/>
      <c r="L9" s="68"/>
      <c r="M9" s="68"/>
      <c r="N9" s="68"/>
      <c r="O9" s="68"/>
      <c r="P9" s="68"/>
      <c r="Q9" s="68"/>
      <c r="R9" s="68"/>
      <c r="S9" s="68"/>
      <c r="T9" s="69"/>
      <c r="AA9" s="693" t="s">
        <v>20</v>
      </c>
    </row>
    <row r="10" spans="2:20" ht="21" customHeight="1">
      <c r="B10" s="59" t="s">
        <v>21</v>
      </c>
      <c r="C10" s="60"/>
      <c r="D10" s="61"/>
      <c r="E10" s="62"/>
      <c r="F10" s="61"/>
      <c r="G10" s="63">
        <f t="shared" si="0"/>
        <v>0</v>
      </c>
      <c r="H10" s="61"/>
      <c r="I10" s="67"/>
      <c r="J10" s="70"/>
      <c r="K10" s="70"/>
      <c r="L10" s="70"/>
      <c r="M10" s="70"/>
      <c r="N10" s="70"/>
      <c r="O10" s="70"/>
      <c r="P10" s="70"/>
      <c r="Q10" s="70"/>
      <c r="R10" s="70"/>
      <c r="S10" s="70"/>
      <c r="T10" s="69"/>
    </row>
    <row r="11" spans="2:32" ht="21" customHeight="1">
      <c r="B11" s="59" t="s">
        <v>22</v>
      </c>
      <c r="C11" s="60"/>
      <c r="D11" s="61"/>
      <c r="E11" s="62"/>
      <c r="F11" s="61"/>
      <c r="G11" s="63">
        <f t="shared" si="0"/>
        <v>0</v>
      </c>
      <c r="H11" s="61"/>
      <c r="I11" s="67"/>
      <c r="J11" s="70"/>
      <c r="K11" s="70"/>
      <c r="L11" s="70"/>
      <c r="M11" s="70"/>
      <c r="N11" s="70"/>
      <c r="O11" s="70"/>
      <c r="P11" s="70"/>
      <c r="Q11" s="70"/>
      <c r="R11" s="70"/>
      <c r="S11" s="70"/>
      <c r="T11" s="69"/>
      <c r="AD11" s="700" t="s">
        <v>6</v>
      </c>
      <c r="AE11" s="701" t="s">
        <v>18</v>
      </c>
      <c r="AF11" s="701" t="s">
        <v>20</v>
      </c>
    </row>
    <row r="12" spans="2:32" ht="21" customHeight="1">
      <c r="B12" s="59"/>
      <c r="C12" s="60"/>
      <c r="D12" s="61"/>
      <c r="E12" s="62"/>
      <c r="F12" s="61"/>
      <c r="G12" s="63">
        <f t="shared" si="0"/>
        <v>0</v>
      </c>
      <c r="H12" s="61"/>
      <c r="I12" s="67"/>
      <c r="J12" s="70"/>
      <c r="K12" s="70"/>
      <c r="L12" s="70"/>
      <c r="M12" s="70"/>
      <c r="N12" s="70"/>
      <c r="O12" s="70"/>
      <c r="P12" s="70"/>
      <c r="Q12" s="70"/>
      <c r="R12" s="70"/>
      <c r="S12" s="70"/>
      <c r="T12" s="69"/>
      <c r="Z12" s="22">
        <v>1</v>
      </c>
      <c r="AA12" s="698" t="s">
        <v>98</v>
      </c>
      <c r="AB12" s="22">
        <v>1</v>
      </c>
      <c r="AC12" s="22" t="s">
        <v>119</v>
      </c>
      <c r="AD12" s="702" t="str">
        <f>VLOOKUP($AB$7,$AB$12:$AC$35,2,FALSE)</f>
        <v>Jan</v>
      </c>
      <c r="AE12" s="702" t="str">
        <f>VLOOKUP($AB$7,$AB$12:$AC$35,2,FALSE)&amp;" - "&amp;VLOOKUP($AB$7+1,$AB$12:$AC$35,2,FALSE)</f>
        <v>Jan - Feb</v>
      </c>
      <c r="AF12" s="702" t="str">
        <f>VLOOKUP($AB$7,$AB$12:$AC$35,2,FALSE)&amp;" - "&amp;VLOOKUP($AB$7+2,$AB$12:$AC$35,2,FALSE)</f>
        <v>Jan - Mrz</v>
      </c>
    </row>
    <row r="13" spans="2:32" ht="21" customHeight="1">
      <c r="B13" s="59" t="s">
        <v>131</v>
      </c>
      <c r="C13" s="60"/>
      <c r="D13" s="61"/>
      <c r="E13" s="62"/>
      <c r="F13" s="61"/>
      <c r="G13" s="63">
        <f t="shared" si="0"/>
        <v>0</v>
      </c>
      <c r="H13" s="61"/>
      <c r="I13" s="67"/>
      <c r="J13" s="70"/>
      <c r="K13" s="70"/>
      <c r="L13" s="70"/>
      <c r="M13" s="70"/>
      <c r="N13" s="70"/>
      <c r="O13" s="70"/>
      <c r="P13" s="70"/>
      <c r="Q13" s="70"/>
      <c r="R13" s="70"/>
      <c r="S13" s="70"/>
      <c r="T13" s="69"/>
      <c r="Z13" s="22">
        <v>2</v>
      </c>
      <c r="AA13" s="698" t="s">
        <v>99</v>
      </c>
      <c r="AB13" s="22">
        <v>2</v>
      </c>
      <c r="AC13" s="22" t="s">
        <v>120</v>
      </c>
      <c r="AD13" s="702" t="str">
        <f>VLOOKUP($AB$7+1,$AB$12:$AC$35,2,FALSE)</f>
        <v>Feb</v>
      </c>
      <c r="AE13" s="702" t="str">
        <f>VLOOKUP($AB$7+2,$AB$12:$AC$35,2,FALSE)&amp;" - "&amp;VLOOKUP($AB$7+3,$AB$12:$AC$35,2,FALSE)</f>
        <v>Mrz - Apr</v>
      </c>
      <c r="AF13" s="702" t="str">
        <f>VLOOKUP($AB$7+3,$AB$12:$AC$35,2,FALSE)&amp;" - "&amp;VLOOKUP($AB$7+5,$AB$12:$AC$35,2,FALSE)</f>
        <v>Apr - Jun</v>
      </c>
    </row>
    <row r="14" spans="2:32" ht="21" customHeight="1">
      <c r="B14" s="59"/>
      <c r="C14" s="60"/>
      <c r="D14" s="61"/>
      <c r="E14" s="62"/>
      <c r="F14" s="61"/>
      <c r="G14" s="63">
        <f t="shared" si="0"/>
        <v>0</v>
      </c>
      <c r="H14" s="61"/>
      <c r="I14" s="67"/>
      <c r="J14" s="70"/>
      <c r="K14" s="70"/>
      <c r="L14" s="70"/>
      <c r="M14" s="70"/>
      <c r="N14" s="70"/>
      <c r="O14" s="70"/>
      <c r="P14" s="70"/>
      <c r="Q14" s="70"/>
      <c r="R14" s="70"/>
      <c r="S14" s="70"/>
      <c r="T14" s="69"/>
      <c r="Z14" s="22">
        <v>3</v>
      </c>
      <c r="AA14" s="698" t="s">
        <v>100</v>
      </c>
      <c r="AB14" s="22">
        <v>3</v>
      </c>
      <c r="AC14" s="22" t="s">
        <v>121</v>
      </c>
      <c r="AD14" s="702" t="str">
        <f>VLOOKUP($AB$7+2,$AB$12:$AC$35,2,FALSE)</f>
        <v>Mrz</v>
      </c>
      <c r="AE14" s="702" t="str">
        <f>VLOOKUP($AB$7+4,$AB$12:$AC$35,2,FALSE)&amp;" - "&amp;VLOOKUP($AB$7+5,$AB$12:$AC$35,2,FALSE)</f>
        <v>Mai - Jun</v>
      </c>
      <c r="AF14" s="702" t="str">
        <f>VLOOKUP($AB$7+6,$AB$12:$AC$35,2,FALSE)&amp;" - "&amp;VLOOKUP($AB$7+8,$AB$12:$AC$35,2,FALSE)</f>
        <v>Jul - Sep</v>
      </c>
    </row>
    <row r="15" spans="2:32" ht="21" customHeight="1">
      <c r="B15" s="59" t="s">
        <v>23</v>
      </c>
      <c r="C15" s="60"/>
      <c r="D15" s="61"/>
      <c r="E15" s="62"/>
      <c r="F15" s="61"/>
      <c r="G15" s="63">
        <f t="shared" si="0"/>
        <v>0</v>
      </c>
      <c r="H15" s="61"/>
      <c r="I15" s="67"/>
      <c r="J15" s="70"/>
      <c r="K15" s="70"/>
      <c r="L15" s="70"/>
      <c r="M15" s="70"/>
      <c r="N15" s="70"/>
      <c r="O15" s="70"/>
      <c r="P15" s="70"/>
      <c r="Q15" s="70"/>
      <c r="R15" s="70"/>
      <c r="S15" s="70"/>
      <c r="T15" s="69"/>
      <c r="Z15" s="22">
        <v>4</v>
      </c>
      <c r="AA15" s="698" t="s">
        <v>101</v>
      </c>
      <c r="AB15" s="22">
        <v>4</v>
      </c>
      <c r="AC15" s="22" t="s">
        <v>122</v>
      </c>
      <c r="AD15" s="702" t="str">
        <f>VLOOKUP($AB$7+3,$AB$12:$AC$35,2,FALSE)</f>
        <v>Apr</v>
      </c>
      <c r="AE15" s="702" t="str">
        <f>VLOOKUP($AB$7+6,$AB$12:$AC$35,2,FALSE)&amp;" - "&amp;VLOOKUP($AB$7+7,$AB$12:$AC$35,2,FALSE)</f>
        <v>Jul - Aug</v>
      </c>
      <c r="AF15" s="702" t="str">
        <f>VLOOKUP($AB$7+6,$AB$12:$AC$35,2,FALSE)&amp;" - "&amp;VLOOKUP($AB$7+11,$AB$12:$AC$35,2,FALSE)</f>
        <v>Jul - Dez</v>
      </c>
    </row>
    <row r="16" spans="2:32" ht="21" customHeight="1">
      <c r="B16" s="59" t="s">
        <v>24</v>
      </c>
      <c r="C16" s="60"/>
      <c r="D16" s="61"/>
      <c r="E16" s="62"/>
      <c r="F16" s="61"/>
      <c r="G16" s="63">
        <f t="shared" si="0"/>
        <v>0</v>
      </c>
      <c r="H16" s="61"/>
      <c r="I16" s="67"/>
      <c r="J16" s="70"/>
      <c r="K16" s="70"/>
      <c r="L16" s="70"/>
      <c r="M16" s="70"/>
      <c r="N16" s="70"/>
      <c r="O16" s="70"/>
      <c r="P16" s="70"/>
      <c r="Q16" s="70"/>
      <c r="R16" s="70"/>
      <c r="S16" s="70"/>
      <c r="T16" s="69"/>
      <c r="Z16" s="22">
        <v>5</v>
      </c>
      <c r="AA16" s="698" t="s">
        <v>102</v>
      </c>
      <c r="AB16" s="22">
        <v>5</v>
      </c>
      <c r="AC16" s="22" t="s">
        <v>102</v>
      </c>
      <c r="AD16" s="702" t="str">
        <f>VLOOKUP($AB$7+4,$AB$12:$AC$35,2,FALSE)</f>
        <v>Mai</v>
      </c>
      <c r="AE16" s="702" t="str">
        <f>VLOOKUP($AB$7+8,$AB$12:$AC$35,2,FALSE)&amp;" - "&amp;VLOOKUP($AB$7+9,$AB$12:$AC$35,2,FALSE)</f>
        <v>Sep - Okt</v>
      </c>
      <c r="AF16" s="701"/>
    </row>
    <row r="17" spans="2:32" ht="21" customHeight="1" thickBot="1">
      <c r="B17" s="71"/>
      <c r="C17" s="72"/>
      <c r="D17" s="61"/>
      <c r="E17" s="62"/>
      <c r="F17" s="61"/>
      <c r="G17" s="63">
        <f t="shared" si="0"/>
        <v>0</v>
      </c>
      <c r="H17" s="61"/>
      <c r="I17" s="73"/>
      <c r="J17" s="74"/>
      <c r="K17" s="74"/>
      <c r="L17" s="74"/>
      <c r="M17" s="74"/>
      <c r="N17" s="74"/>
      <c r="O17" s="74"/>
      <c r="P17" s="74"/>
      <c r="Q17" s="74"/>
      <c r="R17" s="74"/>
      <c r="S17" s="74"/>
      <c r="T17" s="75"/>
      <c r="Z17" s="22">
        <v>6</v>
      </c>
      <c r="AA17" s="698" t="s">
        <v>103</v>
      </c>
      <c r="AB17" s="22">
        <v>6</v>
      </c>
      <c r="AC17" s="22" t="s">
        <v>123</v>
      </c>
      <c r="AD17" s="702" t="str">
        <f>VLOOKUP($AB$7+5,$AB$12:$AC$35,2,FALSE)</f>
        <v>Jun</v>
      </c>
      <c r="AE17" s="702" t="str">
        <f>VLOOKUP($AB$7+10,$AB$12:$AC$35,2,FALSE)&amp;" - "&amp;VLOOKUP($AB$7+11,$AB$12:$AC$35,2,FALSE)</f>
        <v>Nov - Dez</v>
      </c>
      <c r="AF17" s="701"/>
    </row>
    <row r="18" spans="2:32" ht="21" customHeight="1" thickTop="1">
      <c r="B18" s="76" t="s">
        <v>25</v>
      </c>
      <c r="C18" s="77"/>
      <c r="D18" s="61"/>
      <c r="E18" s="78" t="s">
        <v>26</v>
      </c>
      <c r="F18" s="79"/>
      <c r="G18" s="78" t="s">
        <v>26</v>
      </c>
      <c r="H18" s="79"/>
      <c r="I18" s="80" t="s">
        <v>26</v>
      </c>
      <c r="J18" s="81" t="s">
        <v>26</v>
      </c>
      <c r="K18" s="81" t="s">
        <v>26</v>
      </c>
      <c r="L18" s="81" t="s">
        <v>26</v>
      </c>
      <c r="M18" s="81" t="s">
        <v>26</v>
      </c>
      <c r="N18" s="82" t="s">
        <v>26</v>
      </c>
      <c r="O18" s="83" t="s">
        <v>26</v>
      </c>
      <c r="P18" s="81" t="s">
        <v>26</v>
      </c>
      <c r="Q18" s="81" t="s">
        <v>26</v>
      </c>
      <c r="R18" s="81" t="s">
        <v>26</v>
      </c>
      <c r="S18" s="81" t="s">
        <v>26</v>
      </c>
      <c r="T18" s="84" t="s">
        <v>26</v>
      </c>
      <c r="Z18" s="22">
        <v>7</v>
      </c>
      <c r="AA18" s="698" t="s">
        <v>104</v>
      </c>
      <c r="AB18" s="22">
        <v>7</v>
      </c>
      <c r="AC18" s="22" t="s">
        <v>124</v>
      </c>
      <c r="AD18" s="702" t="str">
        <f>VLOOKUP($AB$7+6,$AB$12:$AC$35,2,FALSE)</f>
        <v>Jul</v>
      </c>
      <c r="AE18" s="701"/>
      <c r="AF18" s="701"/>
    </row>
    <row r="19" spans="2:32" ht="21" customHeight="1" thickBot="1">
      <c r="B19" s="85" t="s">
        <v>27</v>
      </c>
      <c r="C19" s="86"/>
      <c r="D19" s="61"/>
      <c r="E19" s="87" t="s">
        <v>26</v>
      </c>
      <c r="F19" s="79"/>
      <c r="G19" s="87" t="s">
        <v>26</v>
      </c>
      <c r="H19" s="79"/>
      <c r="I19" s="88" t="s">
        <v>26</v>
      </c>
      <c r="J19" s="89" t="s">
        <v>26</v>
      </c>
      <c r="K19" s="89" t="s">
        <v>26</v>
      </c>
      <c r="L19" s="89" t="s">
        <v>26</v>
      </c>
      <c r="M19" s="89" t="s">
        <v>26</v>
      </c>
      <c r="N19" s="90" t="s">
        <v>26</v>
      </c>
      <c r="O19" s="91" t="s">
        <v>26</v>
      </c>
      <c r="P19" s="89" t="s">
        <v>26</v>
      </c>
      <c r="Q19" s="89" t="s">
        <v>26</v>
      </c>
      <c r="R19" s="89" t="s">
        <v>26</v>
      </c>
      <c r="S19" s="89" t="s">
        <v>26</v>
      </c>
      <c r="T19" s="92" t="s">
        <v>26</v>
      </c>
      <c r="Z19" s="22">
        <v>8</v>
      </c>
      <c r="AA19" s="698" t="s">
        <v>105</v>
      </c>
      <c r="AB19" s="22">
        <v>8</v>
      </c>
      <c r="AC19" s="22" t="s">
        <v>125</v>
      </c>
      <c r="AD19" s="702" t="str">
        <f>VLOOKUP($AB$7+7,$AB$12:$AC$35,2,FALSE)</f>
        <v>Aug</v>
      </c>
      <c r="AE19" s="701"/>
      <c r="AF19" s="701"/>
    </row>
    <row r="20" spans="2:32" ht="21" customHeight="1" thickTop="1">
      <c r="B20" s="93" t="s">
        <v>28</v>
      </c>
      <c r="C20" s="94">
        <f>SUM(C8:C19)</f>
        <v>0</v>
      </c>
      <c r="D20" s="61"/>
      <c r="E20" s="87" t="s">
        <v>26</v>
      </c>
      <c r="F20" s="79"/>
      <c r="G20" s="87" t="s">
        <v>26</v>
      </c>
      <c r="H20" s="79"/>
      <c r="I20" s="88" t="s">
        <v>26</v>
      </c>
      <c r="J20" s="89" t="s">
        <v>26</v>
      </c>
      <c r="K20" s="89" t="s">
        <v>26</v>
      </c>
      <c r="L20" s="89" t="s">
        <v>26</v>
      </c>
      <c r="M20" s="89" t="s">
        <v>26</v>
      </c>
      <c r="N20" s="90" t="s">
        <v>26</v>
      </c>
      <c r="O20" s="95" t="s">
        <v>26</v>
      </c>
      <c r="P20" s="89" t="s">
        <v>26</v>
      </c>
      <c r="Q20" s="89" t="s">
        <v>26</v>
      </c>
      <c r="R20" s="89" t="s">
        <v>26</v>
      </c>
      <c r="S20" s="89" t="s">
        <v>26</v>
      </c>
      <c r="T20" s="92" t="s">
        <v>26</v>
      </c>
      <c r="Z20" s="22">
        <v>9</v>
      </c>
      <c r="AA20" s="698" t="s">
        <v>106</v>
      </c>
      <c r="AB20" s="22">
        <v>9</v>
      </c>
      <c r="AC20" s="22" t="s">
        <v>126</v>
      </c>
      <c r="AD20" s="702" t="str">
        <f>VLOOKUP($AB$7+8,$AB$12:$AC$35,2,FALSE)</f>
        <v>Sep</v>
      </c>
      <c r="AE20" s="701"/>
      <c r="AF20" s="701"/>
    </row>
    <row r="21" spans="2:32" s="34" customFormat="1" ht="21.75" customHeight="1" thickBot="1">
      <c r="B21" s="96" t="s">
        <v>29</v>
      </c>
      <c r="C21" s="97">
        <f>SUM(C8:C17)</f>
        <v>0</v>
      </c>
      <c r="D21" s="98"/>
      <c r="E21" s="99">
        <f>SUM(E8:E18)</f>
        <v>0</v>
      </c>
      <c r="F21" s="98"/>
      <c r="G21" s="100">
        <f>E21-SUM(I21:T21)</f>
        <v>0</v>
      </c>
      <c r="H21" s="98"/>
      <c r="I21" s="101">
        <f>SUM(I8:I17)</f>
        <v>0</v>
      </c>
      <c r="J21" s="102">
        <f>SUM(J8:J17)</f>
        <v>0</v>
      </c>
      <c r="K21" s="102">
        <f aca="true" t="shared" si="1" ref="K21:T21">SUM(K8:K17)</f>
        <v>0</v>
      </c>
      <c r="L21" s="102">
        <f t="shared" si="1"/>
        <v>0</v>
      </c>
      <c r="M21" s="102">
        <f t="shared" si="1"/>
        <v>0</v>
      </c>
      <c r="N21" s="102">
        <f>SUM(N8:N17)</f>
        <v>0</v>
      </c>
      <c r="O21" s="102">
        <f t="shared" si="1"/>
        <v>0</v>
      </c>
      <c r="P21" s="102">
        <f t="shared" si="1"/>
        <v>0</v>
      </c>
      <c r="Q21" s="102">
        <f t="shared" si="1"/>
        <v>0</v>
      </c>
      <c r="R21" s="102">
        <f t="shared" si="1"/>
        <v>0</v>
      </c>
      <c r="S21" s="102">
        <f t="shared" si="1"/>
        <v>0</v>
      </c>
      <c r="T21" s="103">
        <f t="shared" si="1"/>
        <v>0</v>
      </c>
      <c r="Z21" s="22">
        <v>10</v>
      </c>
      <c r="AA21" s="698" t="s">
        <v>107</v>
      </c>
      <c r="AB21" s="22">
        <v>10</v>
      </c>
      <c r="AC21" s="22" t="s">
        <v>127</v>
      </c>
      <c r="AD21" s="702" t="str">
        <f>VLOOKUP($AB$7+9,$AB$12:$AC$35,2,FALSE)</f>
        <v>Okt</v>
      </c>
      <c r="AE21" s="703"/>
      <c r="AF21" s="703"/>
    </row>
    <row r="22" spans="2:32" s="104" customFormat="1" ht="7.5" customHeight="1" thickTop="1">
      <c r="B22" s="105"/>
      <c r="C22" s="106"/>
      <c r="D22" s="107"/>
      <c r="E22" s="108"/>
      <c r="F22" s="107"/>
      <c r="G22" s="109"/>
      <c r="H22" s="107"/>
      <c r="I22" s="108"/>
      <c r="J22" s="108"/>
      <c r="K22" s="108"/>
      <c r="L22" s="108"/>
      <c r="M22" s="108"/>
      <c r="N22" s="108"/>
      <c r="O22" s="108"/>
      <c r="P22" s="108"/>
      <c r="Q22" s="108"/>
      <c r="R22" s="108"/>
      <c r="S22" s="108"/>
      <c r="T22" s="108"/>
      <c r="Z22" s="22">
        <v>11</v>
      </c>
      <c r="AA22" s="698" t="s">
        <v>108</v>
      </c>
      <c r="AB22" s="22">
        <v>11</v>
      </c>
      <c r="AC22" s="22" t="s">
        <v>128</v>
      </c>
      <c r="AD22" s="702" t="str">
        <f>VLOOKUP($AB$7+10,$AB$12:$AC$35,2,FALSE)</f>
        <v>Nov</v>
      </c>
      <c r="AE22" s="704"/>
      <c r="AF22" s="704"/>
    </row>
    <row r="23" spans="2:32" s="105" customFormat="1" ht="21.75" customHeight="1" thickBot="1">
      <c r="B23" s="110" t="s">
        <v>30</v>
      </c>
      <c r="C23" s="111"/>
      <c r="D23" s="107"/>
      <c r="E23" s="107"/>
      <c r="F23" s="107"/>
      <c r="G23" s="109"/>
      <c r="H23" s="107"/>
      <c r="I23" s="107"/>
      <c r="J23" s="107"/>
      <c r="K23" s="107"/>
      <c r="L23" s="107"/>
      <c r="M23" s="107"/>
      <c r="N23" s="107"/>
      <c r="O23" s="107"/>
      <c r="P23" s="107"/>
      <c r="Q23" s="107"/>
      <c r="R23" s="107"/>
      <c r="S23" s="107"/>
      <c r="T23" s="107"/>
      <c r="Z23" s="22">
        <v>12</v>
      </c>
      <c r="AA23" s="698" t="s">
        <v>109</v>
      </c>
      <c r="AB23" s="22">
        <v>12</v>
      </c>
      <c r="AC23" s="22" t="s">
        <v>129</v>
      </c>
      <c r="AD23" s="702" t="str">
        <f>VLOOKUP($AB$7+11,$AB$12:$AC$35,2,FALSE)</f>
        <v>Dez</v>
      </c>
      <c r="AE23" s="705"/>
      <c r="AF23" s="705"/>
    </row>
    <row r="24" spans="2:29" ht="21" customHeight="1" thickTop="1">
      <c r="B24" s="112" t="s">
        <v>31</v>
      </c>
      <c r="C24" s="113"/>
      <c r="D24" s="114"/>
      <c r="E24" s="115"/>
      <c r="F24" s="114"/>
      <c r="G24" s="116">
        <f aca="true" t="shared" si="2" ref="G24:G47">E24-SUM(I24:T24)</f>
        <v>0</v>
      </c>
      <c r="H24" s="114"/>
      <c r="I24" s="117"/>
      <c r="J24" s="118"/>
      <c r="K24" s="118"/>
      <c r="L24" s="118"/>
      <c r="M24" s="118"/>
      <c r="N24" s="118"/>
      <c r="O24" s="118"/>
      <c r="P24" s="118"/>
      <c r="Q24" s="118"/>
      <c r="R24" s="118"/>
      <c r="S24" s="118"/>
      <c r="T24" s="119"/>
      <c r="AA24" s="22"/>
      <c r="AB24" s="22">
        <v>13</v>
      </c>
      <c r="AC24" s="22" t="s">
        <v>119</v>
      </c>
    </row>
    <row r="25" spans="2:29" ht="21" customHeight="1">
      <c r="B25" s="59" t="s">
        <v>32</v>
      </c>
      <c r="C25" s="120"/>
      <c r="D25" s="114"/>
      <c r="E25" s="121"/>
      <c r="F25" s="114"/>
      <c r="G25" s="122">
        <f t="shared" si="2"/>
        <v>0</v>
      </c>
      <c r="H25" s="114"/>
      <c r="I25" s="123"/>
      <c r="J25" s="124"/>
      <c r="K25" s="124"/>
      <c r="L25" s="124"/>
      <c r="M25" s="124"/>
      <c r="N25" s="124"/>
      <c r="O25" s="124"/>
      <c r="P25" s="124"/>
      <c r="Q25" s="124"/>
      <c r="R25" s="124"/>
      <c r="S25" s="124"/>
      <c r="T25" s="125"/>
      <c r="AA25" s="22"/>
      <c r="AB25" s="22">
        <v>14</v>
      </c>
      <c r="AC25" s="22" t="s">
        <v>120</v>
      </c>
    </row>
    <row r="26" spans="2:29" ht="21" customHeight="1">
      <c r="B26" s="59"/>
      <c r="C26" s="120"/>
      <c r="D26" s="114"/>
      <c r="E26" s="121"/>
      <c r="F26" s="114"/>
      <c r="G26" s="122">
        <f t="shared" si="2"/>
        <v>0</v>
      </c>
      <c r="H26" s="114"/>
      <c r="I26" s="123"/>
      <c r="J26" s="124"/>
      <c r="K26" s="124"/>
      <c r="L26" s="124"/>
      <c r="M26" s="124"/>
      <c r="N26" s="124"/>
      <c r="O26" s="124"/>
      <c r="P26" s="124"/>
      <c r="Q26" s="124"/>
      <c r="R26" s="124"/>
      <c r="S26" s="124"/>
      <c r="T26" s="125"/>
      <c r="AA26" s="22"/>
      <c r="AB26" s="22">
        <v>15</v>
      </c>
      <c r="AC26" s="22" t="s">
        <v>121</v>
      </c>
    </row>
    <row r="27" spans="2:29" ht="21" customHeight="1">
      <c r="B27" s="59" t="s">
        <v>33</v>
      </c>
      <c r="C27" s="120"/>
      <c r="D27" s="114"/>
      <c r="E27" s="121"/>
      <c r="F27" s="114"/>
      <c r="G27" s="122">
        <f t="shared" si="2"/>
        <v>0</v>
      </c>
      <c r="H27" s="114"/>
      <c r="I27" s="123"/>
      <c r="J27" s="124"/>
      <c r="K27" s="124"/>
      <c r="L27" s="124"/>
      <c r="M27" s="124"/>
      <c r="N27" s="124"/>
      <c r="O27" s="124"/>
      <c r="P27" s="124"/>
      <c r="Q27" s="124"/>
      <c r="R27" s="124"/>
      <c r="S27" s="124"/>
      <c r="T27" s="125"/>
      <c r="AA27" s="22"/>
      <c r="AB27" s="22">
        <v>16</v>
      </c>
      <c r="AC27" s="22" t="s">
        <v>122</v>
      </c>
    </row>
    <row r="28" spans="2:29" ht="21" customHeight="1">
      <c r="B28" s="59" t="s">
        <v>34</v>
      </c>
      <c r="C28" s="120"/>
      <c r="D28" s="114"/>
      <c r="E28" s="121"/>
      <c r="F28" s="114"/>
      <c r="G28" s="122">
        <f t="shared" si="2"/>
        <v>0</v>
      </c>
      <c r="H28" s="114"/>
      <c r="I28" s="123"/>
      <c r="J28" s="124"/>
      <c r="K28" s="124"/>
      <c r="L28" s="124"/>
      <c r="M28" s="124"/>
      <c r="N28" s="124"/>
      <c r="O28" s="124"/>
      <c r="P28" s="124"/>
      <c r="Q28" s="124"/>
      <c r="R28" s="124"/>
      <c r="S28" s="124"/>
      <c r="T28" s="125"/>
      <c r="AA28" s="22"/>
      <c r="AB28" s="22">
        <v>17</v>
      </c>
      <c r="AC28" s="22" t="s">
        <v>102</v>
      </c>
    </row>
    <row r="29" spans="2:29" ht="21" customHeight="1">
      <c r="B29" s="59" t="s">
        <v>35</v>
      </c>
      <c r="C29" s="120"/>
      <c r="D29" s="114"/>
      <c r="E29" s="121"/>
      <c r="F29" s="114"/>
      <c r="G29" s="122">
        <f t="shared" si="2"/>
        <v>0</v>
      </c>
      <c r="H29" s="114"/>
      <c r="I29" s="123"/>
      <c r="J29" s="124"/>
      <c r="K29" s="124"/>
      <c r="L29" s="124"/>
      <c r="M29" s="124"/>
      <c r="N29" s="124"/>
      <c r="O29" s="124"/>
      <c r="P29" s="124"/>
      <c r="Q29" s="124"/>
      <c r="R29" s="124"/>
      <c r="S29" s="124"/>
      <c r="T29" s="125"/>
      <c r="AA29" s="22"/>
      <c r="AB29" s="22">
        <v>18</v>
      </c>
      <c r="AC29" s="22" t="s">
        <v>123</v>
      </c>
    </row>
    <row r="30" spans="2:29" ht="21" customHeight="1">
      <c r="B30" s="59" t="s">
        <v>36</v>
      </c>
      <c r="C30" s="120"/>
      <c r="D30" s="114"/>
      <c r="E30" s="121"/>
      <c r="F30" s="114"/>
      <c r="G30" s="122">
        <f t="shared" si="2"/>
        <v>0</v>
      </c>
      <c r="H30" s="114"/>
      <c r="I30" s="123"/>
      <c r="J30" s="124"/>
      <c r="K30" s="124"/>
      <c r="L30" s="124"/>
      <c r="M30" s="124"/>
      <c r="N30" s="124"/>
      <c r="O30" s="124"/>
      <c r="P30" s="124"/>
      <c r="Q30" s="124"/>
      <c r="R30" s="124"/>
      <c r="S30" s="124"/>
      <c r="T30" s="125"/>
      <c r="AA30" s="22"/>
      <c r="AB30" s="22">
        <v>19</v>
      </c>
      <c r="AC30" s="22" t="s">
        <v>124</v>
      </c>
    </row>
    <row r="31" spans="2:29" ht="21" customHeight="1">
      <c r="B31" s="59" t="s">
        <v>37</v>
      </c>
      <c r="C31" s="120"/>
      <c r="D31" s="114"/>
      <c r="E31" s="121"/>
      <c r="F31" s="114"/>
      <c r="G31" s="122">
        <f t="shared" si="2"/>
        <v>0</v>
      </c>
      <c r="H31" s="114"/>
      <c r="I31" s="123"/>
      <c r="J31" s="124"/>
      <c r="K31" s="124"/>
      <c r="L31" s="124"/>
      <c r="M31" s="124"/>
      <c r="N31" s="124"/>
      <c r="O31" s="124"/>
      <c r="P31" s="124"/>
      <c r="Q31" s="124"/>
      <c r="R31" s="124"/>
      <c r="S31" s="124"/>
      <c r="T31" s="125"/>
      <c r="AA31" s="22"/>
      <c r="AB31" s="22">
        <v>20</v>
      </c>
      <c r="AC31" s="22" t="s">
        <v>125</v>
      </c>
    </row>
    <row r="32" spans="2:29" ht="21" customHeight="1">
      <c r="B32" s="59" t="s">
        <v>38</v>
      </c>
      <c r="C32" s="120"/>
      <c r="D32" s="114"/>
      <c r="E32" s="121"/>
      <c r="F32" s="114"/>
      <c r="G32" s="122">
        <f t="shared" si="2"/>
        <v>0</v>
      </c>
      <c r="H32" s="114"/>
      <c r="I32" s="123"/>
      <c r="J32" s="124"/>
      <c r="K32" s="124"/>
      <c r="L32" s="124"/>
      <c r="M32" s="124"/>
      <c r="N32" s="124"/>
      <c r="O32" s="124"/>
      <c r="P32" s="124"/>
      <c r="Q32" s="124"/>
      <c r="R32" s="124"/>
      <c r="S32" s="124"/>
      <c r="T32" s="125"/>
      <c r="AA32" s="22"/>
      <c r="AB32" s="22">
        <v>21</v>
      </c>
      <c r="AC32" s="22" t="s">
        <v>126</v>
      </c>
    </row>
    <row r="33" spans="2:29" ht="21" customHeight="1">
      <c r="B33" s="59" t="s">
        <v>39</v>
      </c>
      <c r="C33" s="120"/>
      <c r="D33" s="114"/>
      <c r="E33" s="121"/>
      <c r="F33" s="114"/>
      <c r="G33" s="122">
        <f t="shared" si="2"/>
        <v>0</v>
      </c>
      <c r="H33" s="114"/>
      <c r="I33" s="123"/>
      <c r="J33" s="124"/>
      <c r="K33" s="124"/>
      <c r="L33" s="124"/>
      <c r="M33" s="124"/>
      <c r="N33" s="124"/>
      <c r="O33" s="124"/>
      <c r="P33" s="124"/>
      <c r="Q33" s="124"/>
      <c r="R33" s="124"/>
      <c r="S33" s="124"/>
      <c r="T33" s="125"/>
      <c r="AA33" s="22"/>
      <c r="AB33" s="22">
        <v>22</v>
      </c>
      <c r="AC33" s="22" t="s">
        <v>127</v>
      </c>
    </row>
    <row r="34" spans="2:29" ht="21" customHeight="1">
      <c r="B34" s="59" t="s">
        <v>40</v>
      </c>
      <c r="C34" s="120"/>
      <c r="D34" s="114"/>
      <c r="E34" s="121"/>
      <c r="F34" s="114"/>
      <c r="G34" s="122">
        <f t="shared" si="2"/>
        <v>0</v>
      </c>
      <c r="H34" s="114"/>
      <c r="I34" s="123"/>
      <c r="J34" s="124"/>
      <c r="K34" s="124"/>
      <c r="L34" s="124"/>
      <c r="M34" s="124"/>
      <c r="N34" s="124"/>
      <c r="O34" s="124"/>
      <c r="P34" s="124"/>
      <c r="Q34" s="124"/>
      <c r="R34" s="124"/>
      <c r="S34" s="124"/>
      <c r="T34" s="125"/>
      <c r="AA34" s="22"/>
      <c r="AB34" s="22">
        <v>23</v>
      </c>
      <c r="AC34" s="22" t="s">
        <v>128</v>
      </c>
    </row>
    <row r="35" spans="2:29" ht="21" customHeight="1">
      <c r="B35" s="59" t="s">
        <v>41</v>
      </c>
      <c r="C35" s="120"/>
      <c r="D35" s="114"/>
      <c r="E35" s="121"/>
      <c r="F35" s="114"/>
      <c r="G35" s="122">
        <f t="shared" si="2"/>
        <v>0</v>
      </c>
      <c r="H35" s="114"/>
      <c r="I35" s="123"/>
      <c r="J35" s="124"/>
      <c r="K35" s="124"/>
      <c r="L35" s="124"/>
      <c r="M35" s="124"/>
      <c r="N35" s="124"/>
      <c r="O35" s="124"/>
      <c r="P35" s="124"/>
      <c r="Q35" s="124"/>
      <c r="R35" s="124"/>
      <c r="S35" s="124"/>
      <c r="T35" s="125"/>
      <c r="AA35" s="22"/>
      <c r="AB35" s="22"/>
      <c r="AC35" s="698"/>
    </row>
    <row r="36" spans="2:29" ht="21" customHeight="1">
      <c r="B36" s="59" t="s">
        <v>42</v>
      </c>
      <c r="C36" s="120"/>
      <c r="D36" s="114"/>
      <c r="E36" s="121"/>
      <c r="F36" s="114"/>
      <c r="G36" s="122">
        <f t="shared" si="2"/>
        <v>0</v>
      </c>
      <c r="H36" s="114"/>
      <c r="I36" s="123"/>
      <c r="J36" s="124"/>
      <c r="K36" s="124"/>
      <c r="L36" s="124"/>
      <c r="M36" s="124"/>
      <c r="N36" s="124"/>
      <c r="O36" s="124"/>
      <c r="P36" s="124"/>
      <c r="Q36" s="124"/>
      <c r="R36" s="124"/>
      <c r="S36" s="124"/>
      <c r="T36" s="125"/>
      <c r="AA36" s="22"/>
      <c r="AB36" s="22"/>
      <c r="AC36" s="693"/>
    </row>
    <row r="37" spans="2:29" ht="21" customHeight="1">
      <c r="B37" s="59" t="s">
        <v>132</v>
      </c>
      <c r="C37" s="120"/>
      <c r="D37" s="114"/>
      <c r="E37" s="121"/>
      <c r="F37" s="114"/>
      <c r="G37" s="122">
        <f t="shared" si="2"/>
        <v>0</v>
      </c>
      <c r="H37" s="114"/>
      <c r="I37" s="123"/>
      <c r="J37" s="124"/>
      <c r="K37" s="124"/>
      <c r="L37" s="124"/>
      <c r="M37" s="124"/>
      <c r="N37" s="124"/>
      <c r="O37" s="124"/>
      <c r="P37" s="124"/>
      <c r="Q37" s="124"/>
      <c r="R37" s="124"/>
      <c r="S37" s="124"/>
      <c r="T37" s="125"/>
      <c r="AA37" s="22"/>
      <c r="AB37" s="22"/>
      <c r="AC37" s="693"/>
    </row>
    <row r="38" spans="2:29" ht="21" customHeight="1">
      <c r="B38" s="59" t="s">
        <v>133</v>
      </c>
      <c r="C38" s="120"/>
      <c r="D38" s="114"/>
      <c r="E38" s="121"/>
      <c r="F38" s="114"/>
      <c r="G38" s="122">
        <f t="shared" si="2"/>
        <v>0</v>
      </c>
      <c r="H38" s="114"/>
      <c r="I38" s="123"/>
      <c r="J38" s="124"/>
      <c r="K38" s="124"/>
      <c r="L38" s="124"/>
      <c r="M38" s="124"/>
      <c r="N38" s="124"/>
      <c r="O38" s="124"/>
      <c r="P38" s="124"/>
      <c r="Q38" s="124"/>
      <c r="R38" s="124"/>
      <c r="S38" s="124"/>
      <c r="T38" s="125"/>
      <c r="AA38" s="22"/>
      <c r="AB38" s="22"/>
      <c r="AC38" s="693"/>
    </row>
    <row r="39" spans="2:29" ht="21" customHeight="1">
      <c r="B39" s="59" t="s">
        <v>43</v>
      </c>
      <c r="C39" s="120"/>
      <c r="D39" s="114"/>
      <c r="E39" s="121"/>
      <c r="F39" s="114"/>
      <c r="G39" s="122">
        <f t="shared" si="2"/>
        <v>0</v>
      </c>
      <c r="H39" s="114"/>
      <c r="I39" s="123"/>
      <c r="J39" s="124"/>
      <c r="K39" s="124"/>
      <c r="L39" s="124"/>
      <c r="M39" s="124"/>
      <c r="N39" s="124"/>
      <c r="O39" s="124"/>
      <c r="P39" s="124"/>
      <c r="Q39" s="124"/>
      <c r="R39" s="124"/>
      <c r="S39" s="124"/>
      <c r="T39" s="125"/>
      <c r="AA39" s="22"/>
      <c r="AB39" s="22"/>
      <c r="AC39" s="693"/>
    </row>
    <row r="40" spans="2:29" ht="21" customHeight="1">
      <c r="B40" s="59" t="s">
        <v>134</v>
      </c>
      <c r="C40" s="120"/>
      <c r="D40" s="114"/>
      <c r="E40" s="121"/>
      <c r="F40" s="114"/>
      <c r="G40" s="122">
        <f t="shared" si="2"/>
        <v>0</v>
      </c>
      <c r="H40" s="114"/>
      <c r="I40" s="123"/>
      <c r="J40" s="124"/>
      <c r="K40" s="124"/>
      <c r="L40" s="124"/>
      <c r="M40" s="124"/>
      <c r="N40" s="124"/>
      <c r="O40" s="124"/>
      <c r="P40" s="124"/>
      <c r="Q40" s="124"/>
      <c r="R40" s="124"/>
      <c r="S40" s="124"/>
      <c r="T40" s="125"/>
      <c r="AA40" s="22"/>
      <c r="AB40" s="22"/>
      <c r="AC40" s="693"/>
    </row>
    <row r="41" spans="2:29" ht="21" customHeight="1">
      <c r="B41" s="59" t="s">
        <v>44</v>
      </c>
      <c r="C41" s="120"/>
      <c r="D41" s="114"/>
      <c r="E41" s="121"/>
      <c r="F41" s="114"/>
      <c r="G41" s="122">
        <f t="shared" si="2"/>
        <v>0</v>
      </c>
      <c r="H41" s="114"/>
      <c r="I41" s="123"/>
      <c r="J41" s="124"/>
      <c r="K41" s="124"/>
      <c r="L41" s="124"/>
      <c r="M41" s="124"/>
      <c r="N41" s="124"/>
      <c r="O41" s="124"/>
      <c r="P41" s="124"/>
      <c r="Q41" s="124"/>
      <c r="R41" s="124"/>
      <c r="S41" s="124"/>
      <c r="T41" s="125"/>
      <c r="AA41" s="22"/>
      <c r="AB41" s="22"/>
      <c r="AC41" s="693"/>
    </row>
    <row r="42" spans="2:29" ht="21" customHeight="1">
      <c r="B42" s="59" t="s">
        <v>45</v>
      </c>
      <c r="C42" s="120"/>
      <c r="D42" s="114"/>
      <c r="E42" s="121"/>
      <c r="F42" s="114"/>
      <c r="G42" s="122">
        <f t="shared" si="2"/>
        <v>0</v>
      </c>
      <c r="H42" s="114"/>
      <c r="I42" s="123"/>
      <c r="J42" s="124"/>
      <c r="K42" s="124"/>
      <c r="L42" s="124"/>
      <c r="M42" s="124"/>
      <c r="N42" s="124"/>
      <c r="O42" s="124"/>
      <c r="P42" s="124"/>
      <c r="Q42" s="124"/>
      <c r="R42" s="124"/>
      <c r="S42" s="124"/>
      <c r="T42" s="125"/>
      <c r="AA42" s="22"/>
      <c r="AB42" s="22"/>
      <c r="AC42" s="693"/>
    </row>
    <row r="43" spans="2:29" ht="21" customHeight="1">
      <c r="B43" s="59" t="s">
        <v>46</v>
      </c>
      <c r="C43" s="120"/>
      <c r="D43" s="114"/>
      <c r="E43" s="121"/>
      <c r="F43" s="114"/>
      <c r="G43" s="122">
        <f t="shared" si="2"/>
        <v>0</v>
      </c>
      <c r="H43" s="114"/>
      <c r="I43" s="123"/>
      <c r="J43" s="124"/>
      <c r="K43" s="124"/>
      <c r="L43" s="124"/>
      <c r="M43" s="124"/>
      <c r="N43" s="124"/>
      <c r="O43" s="124"/>
      <c r="P43" s="124"/>
      <c r="Q43" s="124"/>
      <c r="R43" s="124"/>
      <c r="S43" s="124"/>
      <c r="T43" s="125"/>
      <c r="AA43" s="22"/>
      <c r="AB43" s="22"/>
      <c r="AC43" s="693"/>
    </row>
    <row r="44" spans="2:29" ht="21" customHeight="1">
      <c r="B44" s="59" t="s">
        <v>135</v>
      </c>
      <c r="C44" s="120"/>
      <c r="D44" s="114"/>
      <c r="E44" s="121"/>
      <c r="F44" s="114"/>
      <c r="G44" s="122">
        <f t="shared" si="2"/>
        <v>0</v>
      </c>
      <c r="H44" s="114"/>
      <c r="I44" s="123"/>
      <c r="J44" s="124"/>
      <c r="K44" s="124"/>
      <c r="L44" s="124"/>
      <c r="M44" s="124"/>
      <c r="N44" s="124"/>
      <c r="O44" s="124"/>
      <c r="P44" s="124"/>
      <c r="Q44" s="124"/>
      <c r="R44" s="124"/>
      <c r="S44" s="124"/>
      <c r="T44" s="125"/>
      <c r="AA44" s="22"/>
      <c r="AB44" s="22"/>
      <c r="AC44" s="693"/>
    </row>
    <row r="45" spans="2:29" ht="21" customHeight="1">
      <c r="B45" s="59"/>
      <c r="C45" s="120"/>
      <c r="D45" s="114"/>
      <c r="E45" s="121"/>
      <c r="F45" s="114"/>
      <c r="G45" s="122">
        <f t="shared" si="2"/>
        <v>0</v>
      </c>
      <c r="H45" s="114"/>
      <c r="I45" s="123"/>
      <c r="J45" s="124"/>
      <c r="K45" s="124"/>
      <c r="L45" s="124"/>
      <c r="M45" s="124"/>
      <c r="N45" s="124"/>
      <c r="O45" s="124"/>
      <c r="P45" s="124"/>
      <c r="Q45" s="124"/>
      <c r="R45" s="124"/>
      <c r="S45" s="124"/>
      <c r="T45" s="125"/>
      <c r="AA45" s="22"/>
      <c r="AB45" s="22"/>
      <c r="AC45" s="693"/>
    </row>
    <row r="46" spans="2:29" ht="21" customHeight="1">
      <c r="B46" s="59"/>
      <c r="C46" s="120"/>
      <c r="D46" s="114"/>
      <c r="E46" s="121"/>
      <c r="F46" s="114"/>
      <c r="G46" s="122">
        <f t="shared" si="2"/>
        <v>0</v>
      </c>
      <c r="H46" s="114"/>
      <c r="I46" s="123"/>
      <c r="J46" s="124"/>
      <c r="K46" s="124"/>
      <c r="L46" s="124"/>
      <c r="M46" s="124"/>
      <c r="N46" s="124"/>
      <c r="O46" s="124"/>
      <c r="P46" s="124"/>
      <c r="Q46" s="124"/>
      <c r="R46" s="124"/>
      <c r="S46" s="124"/>
      <c r="T46" s="125"/>
      <c r="AA46" s="22"/>
      <c r="AB46" s="22"/>
      <c r="AC46" s="693"/>
    </row>
    <row r="47" spans="2:29" ht="21" customHeight="1" thickBot="1">
      <c r="B47" s="71"/>
      <c r="C47" s="126"/>
      <c r="D47" s="114"/>
      <c r="E47" s="127"/>
      <c r="F47" s="114"/>
      <c r="G47" s="128">
        <f t="shared" si="2"/>
        <v>0</v>
      </c>
      <c r="H47" s="114"/>
      <c r="I47" s="129"/>
      <c r="J47" s="130"/>
      <c r="K47" s="130"/>
      <c r="L47" s="130"/>
      <c r="M47" s="130"/>
      <c r="N47" s="130"/>
      <c r="O47" s="130"/>
      <c r="P47" s="130"/>
      <c r="Q47" s="130"/>
      <c r="R47" s="130"/>
      <c r="S47" s="130"/>
      <c r="T47" s="131"/>
      <c r="AA47" s="22"/>
      <c r="AB47" s="22"/>
      <c r="AC47" s="693"/>
    </row>
    <row r="48" spans="2:29" ht="21" customHeight="1" thickTop="1">
      <c r="B48" s="132" t="s">
        <v>47</v>
      </c>
      <c r="C48" s="113"/>
      <c r="D48" s="114"/>
      <c r="E48" s="133" t="s">
        <v>26</v>
      </c>
      <c r="F48" s="114"/>
      <c r="G48" s="133" t="s">
        <v>26</v>
      </c>
      <c r="H48" s="114"/>
      <c r="I48" s="80" t="s">
        <v>26</v>
      </c>
      <c r="J48" s="83" t="s">
        <v>26</v>
      </c>
      <c r="K48" s="83" t="s">
        <v>26</v>
      </c>
      <c r="L48" s="83" t="s">
        <v>26</v>
      </c>
      <c r="M48" s="83" t="s">
        <v>26</v>
      </c>
      <c r="N48" s="83" t="s">
        <v>26</v>
      </c>
      <c r="O48" s="83" t="s">
        <v>26</v>
      </c>
      <c r="P48" s="83" t="s">
        <v>26</v>
      </c>
      <c r="Q48" s="83" t="s">
        <v>26</v>
      </c>
      <c r="R48" s="83" t="s">
        <v>26</v>
      </c>
      <c r="S48" s="83" t="s">
        <v>26</v>
      </c>
      <c r="T48" s="84" t="s">
        <v>26</v>
      </c>
      <c r="AA48" s="22"/>
      <c r="AB48" s="22"/>
      <c r="AC48" s="693"/>
    </row>
    <row r="49" spans="2:29" ht="21">
      <c r="B49" s="134" t="s">
        <v>48</v>
      </c>
      <c r="C49" s="135"/>
      <c r="D49" s="114"/>
      <c r="E49" s="136" t="s">
        <v>26</v>
      </c>
      <c r="F49" s="114"/>
      <c r="G49" s="136" t="s">
        <v>26</v>
      </c>
      <c r="H49" s="114"/>
      <c r="I49" s="137" t="s">
        <v>26</v>
      </c>
      <c r="J49" s="91" t="s">
        <v>26</v>
      </c>
      <c r="K49" s="91" t="s">
        <v>26</v>
      </c>
      <c r="L49" s="91" t="s">
        <v>26</v>
      </c>
      <c r="M49" s="91" t="s">
        <v>26</v>
      </c>
      <c r="N49" s="91" t="s">
        <v>26</v>
      </c>
      <c r="O49" s="91" t="s">
        <v>26</v>
      </c>
      <c r="P49" s="91" t="s">
        <v>26</v>
      </c>
      <c r="Q49" s="91" t="s">
        <v>26</v>
      </c>
      <c r="R49" s="91" t="s">
        <v>26</v>
      </c>
      <c r="S49" s="91" t="s">
        <v>26</v>
      </c>
      <c r="T49" s="138" t="s">
        <v>26</v>
      </c>
      <c r="AA49" s="22"/>
      <c r="AB49" s="22"/>
      <c r="AC49" s="693"/>
    </row>
    <row r="50" spans="2:29" ht="21" customHeight="1">
      <c r="B50" s="139" t="s">
        <v>49</v>
      </c>
      <c r="C50" s="140">
        <f>SUM(C24:C47)+C48-C49</f>
        <v>0</v>
      </c>
      <c r="D50" s="114"/>
      <c r="E50" s="136" t="s">
        <v>26</v>
      </c>
      <c r="F50" s="114"/>
      <c r="G50" s="136" t="s">
        <v>26</v>
      </c>
      <c r="H50" s="114"/>
      <c r="I50" s="137" t="s">
        <v>26</v>
      </c>
      <c r="J50" s="91" t="s">
        <v>26</v>
      </c>
      <c r="K50" s="91" t="s">
        <v>26</v>
      </c>
      <c r="L50" s="91" t="s">
        <v>26</v>
      </c>
      <c r="M50" s="91" t="s">
        <v>26</v>
      </c>
      <c r="N50" s="91" t="s">
        <v>26</v>
      </c>
      <c r="O50" s="91" t="s">
        <v>26</v>
      </c>
      <c r="P50" s="91" t="s">
        <v>26</v>
      </c>
      <c r="Q50" s="91" t="s">
        <v>26</v>
      </c>
      <c r="R50" s="91" t="s">
        <v>26</v>
      </c>
      <c r="S50" s="91" t="s">
        <v>26</v>
      </c>
      <c r="T50" s="138" t="s">
        <v>26</v>
      </c>
      <c r="AA50" s="22"/>
      <c r="AB50" s="22"/>
      <c r="AC50" s="693"/>
    </row>
    <row r="51" spans="2:29" ht="21" customHeight="1" thickBot="1">
      <c r="B51" s="141" t="s">
        <v>50</v>
      </c>
      <c r="C51" s="707">
        <f>C20-C50</f>
        <v>0</v>
      </c>
      <c r="D51" s="114"/>
      <c r="E51" s="142" t="s">
        <v>26</v>
      </c>
      <c r="F51" s="114"/>
      <c r="G51" s="142" t="s">
        <v>26</v>
      </c>
      <c r="H51" s="114"/>
      <c r="I51" s="143" t="s">
        <v>26</v>
      </c>
      <c r="J51" s="144" t="s">
        <v>26</v>
      </c>
      <c r="K51" s="144" t="s">
        <v>26</v>
      </c>
      <c r="L51" s="144" t="s">
        <v>26</v>
      </c>
      <c r="M51" s="144" t="s">
        <v>26</v>
      </c>
      <c r="N51" s="144" t="s">
        <v>26</v>
      </c>
      <c r="O51" s="144" t="s">
        <v>26</v>
      </c>
      <c r="P51" s="144" t="s">
        <v>26</v>
      </c>
      <c r="Q51" s="144" t="s">
        <v>26</v>
      </c>
      <c r="R51" s="144" t="s">
        <v>26</v>
      </c>
      <c r="S51" s="144" t="s">
        <v>26</v>
      </c>
      <c r="T51" s="145" t="s">
        <v>26</v>
      </c>
      <c r="AA51" s="22"/>
      <c r="AB51" s="22"/>
      <c r="AC51" s="693"/>
    </row>
    <row r="52" spans="2:29" s="34" customFormat="1" ht="24" customHeight="1" thickBot="1" thickTop="1">
      <c r="B52" s="146" t="s">
        <v>51</v>
      </c>
      <c r="C52" s="147">
        <f>SUM(C24:C47)</f>
        <v>0</v>
      </c>
      <c r="D52" s="148"/>
      <c r="E52" s="149">
        <f>SUM(E24:E47)</f>
        <v>0</v>
      </c>
      <c r="F52" s="148"/>
      <c r="G52" s="150">
        <f>E52-SUM(I52:T52)</f>
        <v>0</v>
      </c>
      <c r="H52" s="148"/>
      <c r="I52" s="151">
        <f>SUM(I24:I47)</f>
        <v>0</v>
      </c>
      <c r="J52" s="152">
        <f>SUM(J24:J47)</f>
        <v>0</v>
      </c>
      <c r="K52" s="152">
        <f aca="true" t="shared" si="3" ref="K52:T52">SUM(K24:K47)</f>
        <v>0</v>
      </c>
      <c r="L52" s="152">
        <f t="shared" si="3"/>
        <v>0</v>
      </c>
      <c r="M52" s="152">
        <f t="shared" si="3"/>
        <v>0</v>
      </c>
      <c r="N52" s="152">
        <f t="shared" si="3"/>
        <v>0</v>
      </c>
      <c r="O52" s="152">
        <f t="shared" si="3"/>
        <v>0</v>
      </c>
      <c r="P52" s="152">
        <f t="shared" si="3"/>
        <v>0</v>
      </c>
      <c r="Q52" s="152">
        <f t="shared" si="3"/>
        <v>0</v>
      </c>
      <c r="R52" s="152">
        <f t="shared" si="3"/>
        <v>0</v>
      </c>
      <c r="S52" s="152">
        <f t="shared" si="3"/>
        <v>0</v>
      </c>
      <c r="T52" s="153">
        <f t="shared" si="3"/>
        <v>0</v>
      </c>
      <c r="AC52" s="694"/>
    </row>
    <row r="53" spans="2:29" s="154" customFormat="1" ht="6.75" customHeight="1" thickBot="1" thickTop="1">
      <c r="B53" s="155"/>
      <c r="C53" s="156"/>
      <c r="D53" s="157"/>
      <c r="E53" s="156"/>
      <c r="F53" s="157"/>
      <c r="G53" s="155"/>
      <c r="H53" s="157"/>
      <c r="I53" s="156"/>
      <c r="J53" s="156"/>
      <c r="K53" s="156"/>
      <c r="L53" s="156"/>
      <c r="M53" s="156"/>
      <c r="N53" s="156"/>
      <c r="O53" s="156"/>
      <c r="P53" s="156"/>
      <c r="Q53" s="156"/>
      <c r="R53" s="156"/>
      <c r="S53" s="156"/>
      <c r="T53" s="156"/>
      <c r="AC53" s="695"/>
    </row>
    <row r="54" spans="2:29" s="158" customFormat="1" ht="27.75" customHeight="1" thickBot="1" thickTop="1">
      <c r="B54" s="159" t="s">
        <v>52</v>
      </c>
      <c r="C54" s="160">
        <f>C21-C52</f>
        <v>0</v>
      </c>
      <c r="D54" s="161"/>
      <c r="E54" s="162">
        <f>E21-E52</f>
        <v>0</v>
      </c>
      <c r="F54" s="163"/>
      <c r="G54" s="164">
        <f>G21+G52</f>
        <v>0</v>
      </c>
      <c r="H54" s="163"/>
      <c r="I54" s="165">
        <f aca="true" t="shared" si="4" ref="I54:T54">I21-I52</f>
        <v>0</v>
      </c>
      <c r="J54" s="166">
        <f t="shared" si="4"/>
        <v>0</v>
      </c>
      <c r="K54" s="166">
        <f t="shared" si="4"/>
        <v>0</v>
      </c>
      <c r="L54" s="166">
        <f t="shared" si="4"/>
        <v>0</v>
      </c>
      <c r="M54" s="166">
        <f t="shared" si="4"/>
        <v>0</v>
      </c>
      <c r="N54" s="166">
        <f t="shared" si="4"/>
        <v>0</v>
      </c>
      <c r="O54" s="166">
        <f t="shared" si="4"/>
        <v>0</v>
      </c>
      <c r="P54" s="166">
        <f t="shared" si="4"/>
        <v>0</v>
      </c>
      <c r="Q54" s="166">
        <f t="shared" si="4"/>
        <v>0</v>
      </c>
      <c r="R54" s="166">
        <f t="shared" si="4"/>
        <v>0</v>
      </c>
      <c r="S54" s="166">
        <f t="shared" si="4"/>
        <v>0</v>
      </c>
      <c r="T54" s="167">
        <f t="shared" si="4"/>
        <v>0</v>
      </c>
      <c r="AC54" s="695"/>
    </row>
    <row r="55" spans="2:29" s="154" customFormat="1" ht="2.25" customHeight="1" thickTop="1">
      <c r="B55" s="168"/>
      <c r="C55" s="168"/>
      <c r="D55" s="157"/>
      <c r="E55" s="156"/>
      <c r="F55" s="157"/>
      <c r="G55" s="155"/>
      <c r="H55" s="157"/>
      <c r="I55" s="156"/>
      <c r="J55" s="156"/>
      <c r="K55" s="156"/>
      <c r="L55" s="156"/>
      <c r="M55" s="156"/>
      <c r="N55" s="156"/>
      <c r="O55" s="156"/>
      <c r="P55" s="156"/>
      <c r="Q55" s="156"/>
      <c r="R55" s="156"/>
      <c r="S55" s="156"/>
      <c r="T55" s="156"/>
      <c r="AC55" s="695"/>
    </row>
    <row r="56" spans="2:29" s="154" customFormat="1" ht="24" customHeight="1" thickBot="1">
      <c r="B56" s="169" t="s">
        <v>53</v>
      </c>
      <c r="C56" s="170"/>
      <c r="D56" s="157"/>
      <c r="E56" s="156"/>
      <c r="F56" s="157"/>
      <c r="G56" s="168" t="s">
        <v>54</v>
      </c>
      <c r="H56" s="157"/>
      <c r="I56" s="156"/>
      <c r="J56" s="156"/>
      <c r="K56" s="156"/>
      <c r="L56" s="156"/>
      <c r="M56" s="156"/>
      <c r="N56" s="156"/>
      <c r="O56" s="156"/>
      <c r="P56" s="156"/>
      <c r="Q56" s="156"/>
      <c r="R56" s="156"/>
      <c r="S56" s="156"/>
      <c r="T56" s="156"/>
      <c r="AC56" s="695"/>
    </row>
    <row r="57" spans="2:29" ht="21" customHeight="1" thickTop="1">
      <c r="B57" s="112" t="s">
        <v>55</v>
      </c>
      <c r="C57" s="171"/>
      <c r="D57" s="172"/>
      <c r="E57" s="173"/>
      <c r="F57" s="174"/>
      <c r="G57" s="175">
        <f aca="true" t="shared" si="5" ref="G57:G63">E57-SUM(I57:T57)</f>
        <v>0</v>
      </c>
      <c r="H57" s="61"/>
      <c r="I57" s="64"/>
      <c r="J57" s="65"/>
      <c r="K57" s="65"/>
      <c r="L57" s="65"/>
      <c r="M57" s="65"/>
      <c r="N57" s="65"/>
      <c r="O57" s="65"/>
      <c r="P57" s="65"/>
      <c r="Q57" s="65"/>
      <c r="R57" s="65"/>
      <c r="S57" s="65"/>
      <c r="T57" s="66"/>
      <c r="AA57" s="22"/>
      <c r="AB57" s="22"/>
      <c r="AC57" s="693"/>
    </row>
    <row r="58" spans="2:20" ht="21" customHeight="1">
      <c r="B58" s="59" t="s">
        <v>56</v>
      </c>
      <c r="C58" s="60"/>
      <c r="D58" s="61"/>
      <c r="E58" s="176"/>
      <c r="F58" s="174"/>
      <c r="G58" s="177">
        <f t="shared" si="5"/>
        <v>0</v>
      </c>
      <c r="H58" s="61"/>
      <c r="I58" s="67"/>
      <c r="J58" s="70"/>
      <c r="K58" s="70"/>
      <c r="L58" s="70"/>
      <c r="M58" s="70"/>
      <c r="N58" s="70"/>
      <c r="O58" s="70"/>
      <c r="P58" s="70"/>
      <c r="Q58" s="70"/>
      <c r="R58" s="70"/>
      <c r="S58" s="70"/>
      <c r="T58" s="69"/>
    </row>
    <row r="59" spans="2:20" ht="21" customHeight="1">
      <c r="B59" s="59" t="s">
        <v>57</v>
      </c>
      <c r="C59" s="60"/>
      <c r="D59" s="61"/>
      <c r="E59" s="176"/>
      <c r="F59" s="174"/>
      <c r="G59" s="177">
        <f t="shared" si="5"/>
        <v>0</v>
      </c>
      <c r="H59" s="61"/>
      <c r="I59" s="67"/>
      <c r="J59" s="70"/>
      <c r="K59" s="70"/>
      <c r="L59" s="70"/>
      <c r="M59" s="70"/>
      <c r="N59" s="70"/>
      <c r="O59" s="70"/>
      <c r="P59" s="70"/>
      <c r="Q59" s="70"/>
      <c r="R59" s="70"/>
      <c r="S59" s="70"/>
      <c r="T59" s="69"/>
    </row>
    <row r="60" spans="2:20" ht="21" customHeight="1">
      <c r="B60" s="59"/>
      <c r="C60" s="60"/>
      <c r="D60" s="61"/>
      <c r="E60" s="176"/>
      <c r="F60" s="174"/>
      <c r="G60" s="177">
        <f t="shared" si="5"/>
        <v>0</v>
      </c>
      <c r="H60" s="61"/>
      <c r="I60" s="67"/>
      <c r="J60" s="70"/>
      <c r="K60" s="70"/>
      <c r="L60" s="70"/>
      <c r="M60" s="70"/>
      <c r="N60" s="70"/>
      <c r="O60" s="70"/>
      <c r="P60" s="70"/>
      <c r="Q60" s="70"/>
      <c r="R60" s="70"/>
      <c r="S60" s="70"/>
      <c r="T60" s="69"/>
    </row>
    <row r="61" spans="2:20" ht="21" customHeight="1">
      <c r="B61" s="59"/>
      <c r="C61" s="60"/>
      <c r="D61" s="61"/>
      <c r="E61" s="176"/>
      <c r="F61" s="174"/>
      <c r="G61" s="177">
        <f t="shared" si="5"/>
        <v>0</v>
      </c>
      <c r="H61" s="61"/>
      <c r="I61" s="67"/>
      <c r="J61" s="70"/>
      <c r="K61" s="70"/>
      <c r="L61" s="70"/>
      <c r="M61" s="70"/>
      <c r="N61" s="70"/>
      <c r="O61" s="70"/>
      <c r="P61" s="70"/>
      <c r="Q61" s="70"/>
      <c r="R61" s="70"/>
      <c r="S61" s="70"/>
      <c r="T61" s="69"/>
    </row>
    <row r="62" spans="2:20" ht="21" customHeight="1">
      <c r="B62" s="59"/>
      <c r="C62" s="60"/>
      <c r="D62" s="61"/>
      <c r="E62" s="176"/>
      <c r="F62" s="174"/>
      <c r="G62" s="178">
        <f t="shared" si="5"/>
        <v>0</v>
      </c>
      <c r="H62" s="61"/>
      <c r="I62" s="179"/>
      <c r="J62" s="180"/>
      <c r="K62" s="180"/>
      <c r="L62" s="180"/>
      <c r="M62" s="180"/>
      <c r="N62" s="180"/>
      <c r="O62" s="180"/>
      <c r="P62" s="180"/>
      <c r="Q62" s="180"/>
      <c r="R62" s="180"/>
      <c r="S62" s="180"/>
      <c r="T62" s="181"/>
    </row>
    <row r="63" spans="2:28" s="104" customFormat="1" ht="21.75" customHeight="1" thickBot="1">
      <c r="B63" s="182" t="s">
        <v>29</v>
      </c>
      <c r="C63" s="183">
        <f>SUM(C57:C62)</f>
        <v>0</v>
      </c>
      <c r="D63" s="107"/>
      <c r="E63" s="184">
        <f>SUM(E57:E62)</f>
        <v>0</v>
      </c>
      <c r="F63" s="185"/>
      <c r="G63" s="186">
        <f t="shared" si="5"/>
        <v>0</v>
      </c>
      <c r="H63" s="107"/>
      <c r="I63" s="187">
        <f>SUM(I57:I62)</f>
        <v>0</v>
      </c>
      <c r="J63" s="188">
        <f>SUM(J57:J62)</f>
        <v>0</v>
      </c>
      <c r="K63" s="188">
        <f aca="true" t="shared" si="6" ref="K63:S63">SUM(K57:K62)</f>
        <v>0</v>
      </c>
      <c r="L63" s="188">
        <f t="shared" si="6"/>
        <v>0</v>
      </c>
      <c r="M63" s="188">
        <f t="shared" si="6"/>
        <v>0</v>
      </c>
      <c r="N63" s="189">
        <f t="shared" si="6"/>
        <v>0</v>
      </c>
      <c r="O63" s="188">
        <f t="shared" si="6"/>
        <v>0</v>
      </c>
      <c r="P63" s="188">
        <f t="shared" si="6"/>
        <v>0</v>
      </c>
      <c r="Q63" s="188">
        <f t="shared" si="6"/>
        <v>0</v>
      </c>
      <c r="R63" s="188">
        <f>SUM(R57:R62)</f>
        <v>0</v>
      </c>
      <c r="S63" s="188">
        <f t="shared" si="6"/>
        <v>0</v>
      </c>
      <c r="T63" s="190">
        <f>SUM(T57:T62)</f>
        <v>0</v>
      </c>
      <c r="AA63" s="694"/>
      <c r="AB63" s="694"/>
    </row>
    <row r="64" spans="2:28" s="191" customFormat="1" ht="9.75" customHeight="1" thickTop="1">
      <c r="B64" s="192"/>
      <c r="C64" s="193"/>
      <c r="D64" s="185"/>
      <c r="E64" s="193"/>
      <c r="F64" s="185"/>
      <c r="G64" s="194"/>
      <c r="H64" s="185"/>
      <c r="I64" s="193"/>
      <c r="J64" s="193"/>
      <c r="K64" s="193"/>
      <c r="L64" s="193"/>
      <c r="M64" s="193"/>
      <c r="N64" s="193"/>
      <c r="O64" s="193"/>
      <c r="P64" s="193"/>
      <c r="Q64" s="193"/>
      <c r="R64" s="193"/>
      <c r="S64" s="193"/>
      <c r="T64" s="193"/>
      <c r="AA64" s="695"/>
      <c r="AB64" s="695"/>
    </row>
    <row r="65" spans="2:28" s="191" customFormat="1" ht="21.75" customHeight="1" thickBot="1">
      <c r="B65" s="110" t="s">
        <v>58</v>
      </c>
      <c r="C65" s="193"/>
      <c r="D65" s="185"/>
      <c r="E65" s="193"/>
      <c r="F65" s="185"/>
      <c r="G65" s="43" t="s">
        <v>54</v>
      </c>
      <c r="H65" s="185"/>
      <c r="I65" s="193"/>
      <c r="J65" s="193"/>
      <c r="K65" s="193"/>
      <c r="L65" s="193"/>
      <c r="M65" s="193"/>
      <c r="N65" s="193"/>
      <c r="O65" s="193"/>
      <c r="P65" s="193"/>
      <c r="Q65" s="193"/>
      <c r="R65" s="193"/>
      <c r="S65" s="193"/>
      <c r="T65" s="193"/>
      <c r="AA65" s="695"/>
      <c r="AB65" s="695"/>
    </row>
    <row r="66" spans="2:20" ht="21" customHeight="1" thickTop="1">
      <c r="B66" s="195" t="s">
        <v>59</v>
      </c>
      <c r="C66" s="196"/>
      <c r="D66" s="197"/>
      <c r="E66" s="115"/>
      <c r="F66" s="197"/>
      <c r="G66" s="116">
        <f aca="true" t="shared" si="7" ref="G66:G73">E66-SUM(I66:T66)</f>
        <v>0</v>
      </c>
      <c r="H66" s="197"/>
      <c r="I66" s="117"/>
      <c r="J66" s="118"/>
      <c r="K66" s="118"/>
      <c r="L66" s="118"/>
      <c r="M66" s="118"/>
      <c r="N66" s="118"/>
      <c r="O66" s="118"/>
      <c r="P66" s="118"/>
      <c r="Q66" s="118"/>
      <c r="R66" s="118"/>
      <c r="S66" s="118"/>
      <c r="T66" s="119"/>
    </row>
    <row r="67" spans="2:20" ht="21" customHeight="1">
      <c r="B67" s="198" t="s">
        <v>60</v>
      </c>
      <c r="C67" s="199"/>
      <c r="D67" s="197"/>
      <c r="E67" s="200"/>
      <c r="F67" s="197"/>
      <c r="G67" s="122">
        <f t="shared" si="7"/>
        <v>0</v>
      </c>
      <c r="H67" s="197"/>
      <c r="I67" s="201"/>
      <c r="J67" s="202"/>
      <c r="K67" s="202"/>
      <c r="L67" s="202"/>
      <c r="M67" s="202"/>
      <c r="N67" s="202"/>
      <c r="O67" s="202"/>
      <c r="P67" s="202"/>
      <c r="Q67" s="202"/>
      <c r="R67" s="202"/>
      <c r="S67" s="202"/>
      <c r="T67" s="203"/>
    </row>
    <row r="68" spans="2:20" ht="21" customHeight="1">
      <c r="B68" s="198" t="s">
        <v>61</v>
      </c>
      <c r="C68" s="199"/>
      <c r="D68" s="197"/>
      <c r="E68" s="200"/>
      <c r="F68" s="197"/>
      <c r="G68" s="122">
        <f t="shared" si="7"/>
        <v>0</v>
      </c>
      <c r="H68" s="197"/>
      <c r="I68" s="201"/>
      <c r="J68" s="202"/>
      <c r="K68" s="202"/>
      <c r="L68" s="202"/>
      <c r="M68" s="202"/>
      <c r="N68" s="202"/>
      <c r="O68" s="202"/>
      <c r="P68" s="202"/>
      <c r="Q68" s="202"/>
      <c r="R68" s="202"/>
      <c r="S68" s="202"/>
      <c r="T68" s="203"/>
    </row>
    <row r="69" spans="2:20" ht="21" customHeight="1">
      <c r="B69" s="204" t="s">
        <v>62</v>
      </c>
      <c r="C69" s="205"/>
      <c r="D69" s="197"/>
      <c r="E69" s="200"/>
      <c r="F69" s="197"/>
      <c r="G69" s="122">
        <f t="shared" si="7"/>
        <v>0</v>
      </c>
      <c r="H69" s="197"/>
      <c r="I69" s="123"/>
      <c r="J69" s="124"/>
      <c r="K69" s="124"/>
      <c r="L69" s="124"/>
      <c r="M69" s="124"/>
      <c r="N69" s="124"/>
      <c r="O69" s="124"/>
      <c r="P69" s="124"/>
      <c r="Q69" s="124"/>
      <c r="R69" s="124"/>
      <c r="S69" s="124"/>
      <c r="T69" s="125"/>
    </row>
    <row r="70" spans="2:20" ht="21" customHeight="1">
      <c r="B70" s="204" t="s">
        <v>63</v>
      </c>
      <c r="C70" s="205"/>
      <c r="D70" s="197"/>
      <c r="E70" s="200"/>
      <c r="F70" s="197"/>
      <c r="G70" s="122">
        <f t="shared" si="7"/>
        <v>0</v>
      </c>
      <c r="H70" s="197"/>
      <c r="I70" s="123"/>
      <c r="J70" s="124"/>
      <c r="K70" s="124"/>
      <c r="L70" s="124"/>
      <c r="M70" s="124"/>
      <c r="N70" s="124"/>
      <c r="O70" s="124"/>
      <c r="P70" s="124"/>
      <c r="Q70" s="124"/>
      <c r="R70" s="124"/>
      <c r="S70" s="124"/>
      <c r="T70" s="125"/>
    </row>
    <row r="71" spans="2:20" ht="21" customHeight="1">
      <c r="B71" s="204"/>
      <c r="C71" s="205"/>
      <c r="D71" s="197"/>
      <c r="E71" s="200"/>
      <c r="F71" s="197"/>
      <c r="G71" s="122">
        <f t="shared" si="7"/>
        <v>0</v>
      </c>
      <c r="H71" s="197"/>
      <c r="I71" s="123"/>
      <c r="J71" s="124"/>
      <c r="K71" s="124"/>
      <c r="L71" s="124"/>
      <c r="M71" s="124"/>
      <c r="N71" s="124"/>
      <c r="O71" s="124"/>
      <c r="P71" s="124"/>
      <c r="Q71" s="124"/>
      <c r="R71" s="124"/>
      <c r="S71" s="124"/>
      <c r="T71" s="125"/>
    </row>
    <row r="72" spans="2:20" ht="21" customHeight="1">
      <c r="B72" s="204"/>
      <c r="C72" s="205"/>
      <c r="D72" s="197"/>
      <c r="E72" s="200"/>
      <c r="F72" s="197"/>
      <c r="G72" s="122">
        <f t="shared" si="7"/>
        <v>0</v>
      </c>
      <c r="H72" s="197"/>
      <c r="I72" s="123"/>
      <c r="J72" s="124"/>
      <c r="K72" s="124"/>
      <c r="L72" s="124"/>
      <c r="M72" s="124"/>
      <c r="N72" s="124"/>
      <c r="O72" s="124"/>
      <c r="P72" s="124"/>
      <c r="Q72" s="124"/>
      <c r="R72" s="124"/>
      <c r="S72" s="124"/>
      <c r="T72" s="125"/>
    </row>
    <row r="73" spans="2:20" ht="21" customHeight="1" thickBot="1">
      <c r="B73" s="206"/>
      <c r="C73" s="207"/>
      <c r="D73" s="197"/>
      <c r="E73" s="208"/>
      <c r="F73" s="197"/>
      <c r="G73" s="209">
        <f t="shared" si="7"/>
        <v>0</v>
      </c>
      <c r="H73" s="197"/>
      <c r="I73" s="210"/>
      <c r="J73" s="211"/>
      <c r="K73" s="211"/>
      <c r="L73" s="211"/>
      <c r="M73" s="211"/>
      <c r="N73" s="211"/>
      <c r="O73" s="211"/>
      <c r="P73" s="211"/>
      <c r="Q73" s="211"/>
      <c r="R73" s="211"/>
      <c r="S73" s="211"/>
      <c r="T73" s="212"/>
    </row>
    <row r="74" spans="2:28" s="104" customFormat="1" ht="21.75" customHeight="1" thickBot="1" thickTop="1">
      <c r="B74" s="182" t="s">
        <v>51</v>
      </c>
      <c r="C74" s="213">
        <f>SUM(C66:C73)</f>
        <v>0</v>
      </c>
      <c r="D74" s="214"/>
      <c r="E74" s="215">
        <f>SUM(E66:E73)</f>
        <v>0</v>
      </c>
      <c r="F74" s="214"/>
      <c r="G74" s="216">
        <f>E74-SUM(I74:T74)</f>
        <v>0</v>
      </c>
      <c r="H74" s="214"/>
      <c r="I74" s="217">
        <f>SUM(I66:I73)</f>
        <v>0</v>
      </c>
      <c r="J74" s="218">
        <f>SUM(J66:J73)</f>
        <v>0</v>
      </c>
      <c r="K74" s="218">
        <f aca="true" t="shared" si="8" ref="K74:T74">SUM(K66:K73)</f>
        <v>0</v>
      </c>
      <c r="L74" s="218">
        <f t="shared" si="8"/>
        <v>0</v>
      </c>
      <c r="M74" s="218">
        <f t="shared" si="8"/>
        <v>0</v>
      </c>
      <c r="N74" s="218">
        <f t="shared" si="8"/>
        <v>0</v>
      </c>
      <c r="O74" s="218">
        <f t="shared" si="8"/>
        <v>0</v>
      </c>
      <c r="P74" s="218">
        <f t="shared" si="8"/>
        <v>0</v>
      </c>
      <c r="Q74" s="218">
        <f t="shared" si="8"/>
        <v>0</v>
      </c>
      <c r="R74" s="218">
        <f t="shared" si="8"/>
        <v>0</v>
      </c>
      <c r="S74" s="218">
        <f t="shared" si="8"/>
        <v>0</v>
      </c>
      <c r="T74" s="219">
        <f t="shared" si="8"/>
        <v>0</v>
      </c>
      <c r="AA74" s="694"/>
      <c r="AB74" s="694"/>
    </row>
    <row r="75" spans="2:28" s="191" customFormat="1" ht="9" customHeight="1" thickTop="1">
      <c r="B75" s="192"/>
      <c r="C75" s="220"/>
      <c r="D75" s="214"/>
      <c r="E75" s="220"/>
      <c r="F75" s="214"/>
      <c r="G75" s="221"/>
      <c r="H75" s="214"/>
      <c r="I75" s="220"/>
      <c r="J75" s="220"/>
      <c r="K75" s="220"/>
      <c r="L75" s="220"/>
      <c r="M75" s="220"/>
      <c r="N75" s="220"/>
      <c r="O75" s="220"/>
      <c r="P75" s="220"/>
      <c r="Q75" s="220"/>
      <c r="R75" s="220"/>
      <c r="S75" s="220"/>
      <c r="T75" s="220"/>
      <c r="AA75" s="695"/>
      <c r="AB75" s="695"/>
    </row>
    <row r="76" spans="2:28" s="191" customFormat="1" ht="27" customHeight="1" thickBot="1">
      <c r="B76" s="110" t="s">
        <v>64</v>
      </c>
      <c r="C76" s="220"/>
      <c r="D76" s="214"/>
      <c r="E76" s="220"/>
      <c r="F76" s="214"/>
      <c r="G76" s="221"/>
      <c r="H76" s="214"/>
      <c r="I76" s="220"/>
      <c r="J76" s="220"/>
      <c r="K76" s="220"/>
      <c r="L76" s="220"/>
      <c r="M76" s="220"/>
      <c r="N76" s="220"/>
      <c r="O76" s="220"/>
      <c r="P76" s="220"/>
      <c r="Q76" s="220"/>
      <c r="R76" s="220"/>
      <c r="S76" s="220"/>
      <c r="T76" s="220"/>
      <c r="AA76" s="695"/>
      <c r="AB76" s="695"/>
    </row>
    <row r="77" spans="2:20" ht="21" customHeight="1" thickTop="1">
      <c r="B77" s="132" t="s">
        <v>65</v>
      </c>
      <c r="C77" s="113"/>
      <c r="D77" s="61"/>
      <c r="E77" s="115"/>
      <c r="F77" s="61"/>
      <c r="G77" s="175">
        <f>E77-SUM(I77:T77)</f>
        <v>0</v>
      </c>
      <c r="H77" s="61"/>
      <c r="I77" s="117"/>
      <c r="J77" s="118"/>
      <c r="K77" s="118"/>
      <c r="L77" s="118"/>
      <c r="M77" s="118"/>
      <c r="N77" s="118"/>
      <c r="O77" s="118"/>
      <c r="P77" s="118"/>
      <c r="Q77" s="118"/>
      <c r="R77" s="118"/>
      <c r="S77" s="118"/>
      <c r="T77" s="119"/>
    </row>
    <row r="78" spans="2:20" ht="21" customHeight="1">
      <c r="B78" s="222" t="s">
        <v>66</v>
      </c>
      <c r="C78" s="120"/>
      <c r="D78" s="114"/>
      <c r="E78" s="200"/>
      <c r="F78" s="114"/>
      <c r="G78" s="177">
        <f>E78-SUM(I78:T78)</f>
        <v>0</v>
      </c>
      <c r="H78" s="114"/>
      <c r="I78" s="123"/>
      <c r="J78" s="124"/>
      <c r="K78" s="124"/>
      <c r="L78" s="124"/>
      <c r="M78" s="124"/>
      <c r="N78" s="124"/>
      <c r="O78" s="124"/>
      <c r="P78" s="124"/>
      <c r="Q78" s="124"/>
      <c r="R78" s="124"/>
      <c r="S78" s="124"/>
      <c r="T78" s="125"/>
    </row>
    <row r="79" spans="2:20" ht="21" customHeight="1">
      <c r="B79" s="222" t="s">
        <v>67</v>
      </c>
      <c r="C79" s="60"/>
      <c r="D79" s="61"/>
      <c r="E79" s="62"/>
      <c r="F79" s="61"/>
      <c r="G79" s="177">
        <f>E79-SUM(I79:T79)</f>
        <v>0</v>
      </c>
      <c r="H79" s="61"/>
      <c r="I79" s="67"/>
      <c r="J79" s="70"/>
      <c r="K79" s="70"/>
      <c r="L79" s="70"/>
      <c r="M79" s="70"/>
      <c r="N79" s="70"/>
      <c r="O79" s="70"/>
      <c r="P79" s="70"/>
      <c r="Q79" s="70"/>
      <c r="R79" s="70"/>
      <c r="S79" s="70"/>
      <c r="T79" s="69"/>
    </row>
    <row r="80" spans="2:20" ht="21" customHeight="1">
      <c r="B80" s="223" t="s">
        <v>68</v>
      </c>
      <c r="C80" s="224"/>
      <c r="D80" s="61"/>
      <c r="E80" s="225"/>
      <c r="F80" s="61"/>
      <c r="G80" s="177">
        <f>E80-SUM(I80:T80)</f>
        <v>0</v>
      </c>
      <c r="H80" s="61"/>
      <c r="I80" s="67"/>
      <c r="J80" s="70"/>
      <c r="K80" s="70"/>
      <c r="L80" s="70"/>
      <c r="M80" s="70"/>
      <c r="N80" s="70"/>
      <c r="O80" s="70"/>
      <c r="P80" s="70"/>
      <c r="Q80" s="70"/>
      <c r="R80" s="70"/>
      <c r="S80" s="70"/>
      <c r="T80" s="69"/>
    </row>
    <row r="81" spans="2:20" ht="21" customHeight="1" thickBot="1">
      <c r="B81" s="71" t="s">
        <v>69</v>
      </c>
      <c r="C81" s="226"/>
      <c r="D81" s="61"/>
      <c r="E81" s="227"/>
      <c r="F81" s="61"/>
      <c r="G81" s="178">
        <f>E81-SUM(I81:T81)</f>
        <v>0</v>
      </c>
      <c r="H81" s="61"/>
      <c r="I81" s="67"/>
      <c r="J81" s="70"/>
      <c r="K81" s="70"/>
      <c r="L81" s="70"/>
      <c r="M81" s="70"/>
      <c r="N81" s="70"/>
      <c r="O81" s="70"/>
      <c r="P81" s="70"/>
      <c r="Q81" s="70"/>
      <c r="R81" s="70"/>
      <c r="S81" s="70"/>
      <c r="T81" s="75"/>
    </row>
    <row r="82" spans="2:28" s="104" customFormat="1" ht="21" customHeight="1" thickBot="1" thickTop="1">
      <c r="B82" s="228" t="s">
        <v>70</v>
      </c>
      <c r="C82" s="229">
        <f>-C77-C78+C79+C80+C81</f>
        <v>0</v>
      </c>
      <c r="D82" s="107"/>
      <c r="E82" s="230">
        <f>-E77-E78+E79+E80+E81</f>
        <v>0</v>
      </c>
      <c r="F82" s="231">
        <f aca="true" t="shared" si="9" ref="F82:T82">-F77-F78+F79+F80+F81</f>
        <v>0</v>
      </c>
      <c r="G82" s="232">
        <f>-G77-G78+G79+G80+G81</f>
        <v>0</v>
      </c>
      <c r="H82" s="231">
        <f t="shared" si="9"/>
        <v>0</v>
      </c>
      <c r="I82" s="233">
        <f>-I77-I78+I79+I80+I81</f>
        <v>0</v>
      </c>
      <c r="J82" s="234">
        <f t="shared" si="9"/>
        <v>0</v>
      </c>
      <c r="K82" s="234">
        <f t="shared" si="9"/>
        <v>0</v>
      </c>
      <c r="L82" s="234">
        <f t="shared" si="9"/>
        <v>0</v>
      </c>
      <c r="M82" s="234">
        <f t="shared" si="9"/>
        <v>0</v>
      </c>
      <c r="N82" s="234">
        <f t="shared" si="9"/>
        <v>0</v>
      </c>
      <c r="O82" s="234">
        <f t="shared" si="9"/>
        <v>0</v>
      </c>
      <c r="P82" s="234"/>
      <c r="Q82" s="234">
        <f t="shared" si="9"/>
        <v>0</v>
      </c>
      <c r="R82" s="234">
        <f t="shared" si="9"/>
        <v>0</v>
      </c>
      <c r="S82" s="234">
        <f t="shared" si="9"/>
        <v>0</v>
      </c>
      <c r="T82" s="235">
        <f t="shared" si="9"/>
        <v>0</v>
      </c>
      <c r="U82" s="236"/>
      <c r="AA82" s="694"/>
      <c r="AB82" s="694"/>
    </row>
    <row r="83" spans="2:28" s="24" customFormat="1" ht="14.25" customHeight="1" thickBot="1" thickTop="1">
      <c r="B83" s="237"/>
      <c r="C83" s="238"/>
      <c r="D83" s="238"/>
      <c r="E83" s="238"/>
      <c r="F83" s="238"/>
      <c r="H83" s="238"/>
      <c r="I83" s="238"/>
      <c r="J83" s="238"/>
      <c r="K83" s="238"/>
      <c r="L83" s="238"/>
      <c r="M83" s="238"/>
      <c r="N83" s="238"/>
      <c r="O83" s="238"/>
      <c r="P83" s="238"/>
      <c r="Q83" s="238"/>
      <c r="R83" s="238"/>
      <c r="S83" s="238"/>
      <c r="T83" s="238"/>
      <c r="AA83" s="696"/>
      <c r="AB83" s="696"/>
    </row>
    <row r="84" spans="2:28" s="34" customFormat="1" ht="21" customHeight="1" thickBot="1" thickTop="1">
      <c r="B84" s="239" t="s">
        <v>71</v>
      </c>
      <c r="C84" s="240"/>
      <c r="D84" s="241"/>
      <c r="E84" s="164">
        <f>E21-E52+E63-E74+E82</f>
        <v>0</v>
      </c>
      <c r="F84" s="242">
        <f>F21-F52+F63-F74+F82</f>
        <v>0</v>
      </c>
      <c r="G84" s="242"/>
      <c r="H84" s="242">
        <f>H21-H52+H63-H74+H82</f>
        <v>0</v>
      </c>
      <c r="I84" s="243">
        <f>I21-I52+I63-I74+I82</f>
        <v>0</v>
      </c>
      <c r="J84" s="244">
        <f aca="true" t="shared" si="10" ref="J84:T84">J21-J52+J63-J74+J82</f>
        <v>0</v>
      </c>
      <c r="K84" s="244">
        <f t="shared" si="10"/>
        <v>0</v>
      </c>
      <c r="L84" s="244">
        <f t="shared" si="10"/>
        <v>0</v>
      </c>
      <c r="M84" s="244">
        <f t="shared" si="10"/>
        <v>0</v>
      </c>
      <c r="N84" s="244">
        <f t="shared" si="10"/>
        <v>0</v>
      </c>
      <c r="O84" s="244">
        <f t="shared" si="10"/>
        <v>0</v>
      </c>
      <c r="P84" s="244">
        <f t="shared" si="10"/>
        <v>0</v>
      </c>
      <c r="Q84" s="244">
        <f t="shared" si="10"/>
        <v>0</v>
      </c>
      <c r="R84" s="244">
        <f t="shared" si="10"/>
        <v>0</v>
      </c>
      <c r="S84" s="244">
        <f t="shared" si="10"/>
        <v>0</v>
      </c>
      <c r="T84" s="245">
        <f t="shared" si="10"/>
        <v>0</v>
      </c>
      <c r="U84" s="246"/>
      <c r="AA84" s="694"/>
      <c r="AB84" s="694"/>
    </row>
    <row r="85" spans="2:28" s="24" customFormat="1" ht="12.75" customHeight="1" thickBot="1" thickTop="1">
      <c r="B85" s="237"/>
      <c r="C85" s="238"/>
      <c r="D85" s="238"/>
      <c r="E85" s="40"/>
      <c r="F85" s="247"/>
      <c r="G85" s="40"/>
      <c r="H85" s="248"/>
      <c r="I85" s="114"/>
      <c r="J85" s="114"/>
      <c r="K85" s="114"/>
      <c r="L85" s="114"/>
      <c r="M85" s="114"/>
      <c r="N85" s="114"/>
      <c r="O85" s="114"/>
      <c r="P85" s="114"/>
      <c r="Q85" s="114"/>
      <c r="R85" s="114"/>
      <c r="S85" s="114"/>
      <c r="T85" s="114"/>
      <c r="AA85" s="696"/>
      <c r="AB85" s="696"/>
    </row>
    <row r="86" spans="2:28" s="34" customFormat="1" ht="25.5" customHeight="1" thickBot="1" thickTop="1">
      <c r="B86" s="249" t="s">
        <v>72</v>
      </c>
      <c r="C86" s="250"/>
      <c r="D86" s="161"/>
      <c r="E86" s="251"/>
      <c r="F86" s="161"/>
      <c r="H86" s="163"/>
      <c r="I86" s="165">
        <f>C88+I84</f>
        <v>0</v>
      </c>
      <c r="J86" s="166">
        <f>I86+J84</f>
        <v>0</v>
      </c>
      <c r="K86" s="166">
        <f aca="true" t="shared" si="11" ref="K86:S86">J86+K84</f>
        <v>0</v>
      </c>
      <c r="L86" s="166">
        <f t="shared" si="11"/>
        <v>0</v>
      </c>
      <c r="M86" s="166">
        <f t="shared" si="11"/>
        <v>0</v>
      </c>
      <c r="N86" s="166">
        <f>M86+N84</f>
        <v>0</v>
      </c>
      <c r="O86" s="166">
        <f t="shared" si="11"/>
        <v>0</v>
      </c>
      <c r="P86" s="166">
        <f>O86+P84</f>
        <v>0</v>
      </c>
      <c r="Q86" s="166">
        <f t="shared" si="11"/>
        <v>0</v>
      </c>
      <c r="R86" s="166">
        <f t="shared" si="11"/>
        <v>0</v>
      </c>
      <c r="S86" s="166">
        <f t="shared" si="11"/>
        <v>0</v>
      </c>
      <c r="T86" s="167">
        <f>S86+T84</f>
        <v>0</v>
      </c>
      <c r="AA86" s="694"/>
      <c r="AB86" s="694"/>
    </row>
    <row r="87" spans="2:28" s="40" customFormat="1" ht="11.25" customHeight="1" thickBot="1" thickTop="1">
      <c r="B87" s="252"/>
      <c r="C87" s="253"/>
      <c r="D87" s="708"/>
      <c r="E87" s="708"/>
      <c r="F87" s="708"/>
      <c r="G87" s="708"/>
      <c r="H87" s="708"/>
      <c r="I87" s="253"/>
      <c r="J87" s="253"/>
      <c r="K87" s="253"/>
      <c r="L87" s="253"/>
      <c r="M87" s="253"/>
      <c r="N87" s="253"/>
      <c r="O87" s="253"/>
      <c r="P87" s="253"/>
      <c r="Q87" s="253"/>
      <c r="R87" s="253"/>
      <c r="S87" s="253"/>
      <c r="T87" s="253"/>
      <c r="AA87" s="694"/>
      <c r="AB87" s="694"/>
    </row>
    <row r="88" spans="2:28" s="40" customFormat="1" ht="51.75" thickBot="1" thickTop="1">
      <c r="B88" s="254" t="s">
        <v>73</v>
      </c>
      <c r="C88" s="255">
        <f>C124</f>
        <v>0</v>
      </c>
      <c r="D88" s="247"/>
      <c r="F88" s="247"/>
      <c r="H88" s="247"/>
      <c r="M88" s="253"/>
      <c r="N88" s="253"/>
      <c r="O88" s="253"/>
      <c r="P88" s="709" t="s">
        <v>74</v>
      </c>
      <c r="Q88" s="710"/>
      <c r="R88" s="710"/>
      <c r="S88" s="711"/>
      <c r="T88" s="256">
        <f>T86</f>
        <v>0</v>
      </c>
      <c r="AA88" s="694"/>
      <c r="AB88" s="694"/>
    </row>
    <row r="89" spans="2:28" s="1" customFormat="1" ht="15" thickTop="1">
      <c r="B89" s="22"/>
      <c r="D89" s="257"/>
      <c r="F89" s="257"/>
      <c r="G89" s="258"/>
      <c r="H89" s="257"/>
      <c r="AA89" s="697"/>
      <c r="AB89" s="697"/>
    </row>
    <row r="90" spans="2:28" s="1" customFormat="1" ht="20.25">
      <c r="B90" s="259" t="s">
        <v>75</v>
      </c>
      <c r="C90" s="260"/>
      <c r="D90" s="260"/>
      <c r="E90" s="260"/>
      <c r="F90" s="260"/>
      <c r="G90" s="260"/>
      <c r="H90" s="260"/>
      <c r="I90" s="260"/>
      <c r="J90" s="260"/>
      <c r="K90" s="260"/>
      <c r="L90" s="260"/>
      <c r="M90" s="260"/>
      <c r="N90" s="260"/>
      <c r="O90" s="260"/>
      <c r="P90" s="260"/>
      <c r="Q90" s="260"/>
      <c r="R90" s="260"/>
      <c r="S90" s="260"/>
      <c r="T90" s="260"/>
      <c r="AA90" s="697"/>
      <c r="AB90" s="697"/>
    </row>
    <row r="91" spans="2:28" s="1" customFormat="1" ht="15" customHeight="1">
      <c r="B91" s="259"/>
      <c r="C91" s="260"/>
      <c r="D91" s="260"/>
      <c r="E91" s="260"/>
      <c r="F91" s="260"/>
      <c r="G91" s="260"/>
      <c r="H91" s="260"/>
      <c r="I91" s="260"/>
      <c r="J91" s="260"/>
      <c r="K91" s="260"/>
      <c r="L91" s="260"/>
      <c r="M91" s="260"/>
      <c r="N91" s="260"/>
      <c r="O91" s="260"/>
      <c r="P91" s="260"/>
      <c r="Q91" s="260"/>
      <c r="R91" s="260"/>
      <c r="S91" s="260"/>
      <c r="T91" s="260"/>
      <c r="AA91" s="697"/>
      <c r="AB91" s="697"/>
    </row>
    <row r="92" spans="2:28" s="1" customFormat="1" ht="15" customHeight="1">
      <c r="B92" s="259"/>
      <c r="C92" s="260"/>
      <c r="D92" s="260"/>
      <c r="E92" s="260"/>
      <c r="F92" s="260"/>
      <c r="G92" s="260"/>
      <c r="H92" s="260"/>
      <c r="I92" s="260"/>
      <c r="J92" s="260"/>
      <c r="K92" s="260"/>
      <c r="L92" s="260"/>
      <c r="M92" s="260"/>
      <c r="N92" s="260"/>
      <c r="O92" s="260"/>
      <c r="P92" s="260"/>
      <c r="Q92" s="260"/>
      <c r="R92" s="260"/>
      <c r="S92" s="260"/>
      <c r="T92" s="260"/>
      <c r="AA92" s="697"/>
      <c r="AB92" s="697"/>
    </row>
    <row r="93" spans="2:20" ht="15" customHeight="1">
      <c r="B93" s="259"/>
      <c r="C93" s="260"/>
      <c r="D93" s="260"/>
      <c r="E93" s="260"/>
      <c r="F93" s="260"/>
      <c r="G93" s="260"/>
      <c r="H93" s="260"/>
      <c r="I93" s="260"/>
      <c r="J93" s="260"/>
      <c r="K93" s="260"/>
      <c r="L93" s="260"/>
      <c r="M93" s="260"/>
      <c r="N93" s="260"/>
      <c r="O93" s="260"/>
      <c r="P93" s="260"/>
      <c r="Q93" s="260"/>
      <c r="R93" s="260"/>
      <c r="S93" s="260"/>
      <c r="T93" s="260"/>
    </row>
    <row r="94" spans="2:20" ht="15" customHeight="1">
      <c r="B94" s="259"/>
      <c r="C94" s="260"/>
      <c r="D94" s="260"/>
      <c r="E94" s="260"/>
      <c r="F94" s="260"/>
      <c r="G94" s="260"/>
      <c r="H94" s="260"/>
      <c r="I94" s="260"/>
      <c r="J94" s="260"/>
      <c r="K94" s="260"/>
      <c r="L94" s="260"/>
      <c r="M94" s="260"/>
      <c r="N94" s="260"/>
      <c r="O94" s="260"/>
      <c r="P94" s="260"/>
      <c r="Q94" s="260"/>
      <c r="R94" s="260"/>
      <c r="S94" s="260"/>
      <c r="T94" s="260"/>
    </row>
    <row r="95" spans="2:20" ht="15" customHeight="1">
      <c r="B95" s="259"/>
      <c r="C95" s="260"/>
      <c r="D95" s="260"/>
      <c r="E95" s="260"/>
      <c r="F95" s="260"/>
      <c r="G95" s="260"/>
      <c r="H95" s="260"/>
      <c r="I95" s="260"/>
      <c r="J95" s="260"/>
      <c r="K95" s="260"/>
      <c r="L95" s="260"/>
      <c r="M95" s="260"/>
      <c r="N95" s="260"/>
      <c r="O95" s="260"/>
      <c r="P95" s="260"/>
      <c r="Q95" s="260"/>
      <c r="R95" s="260"/>
      <c r="S95" s="260"/>
      <c r="T95" s="260"/>
    </row>
    <row r="96" spans="2:20" ht="15" customHeight="1">
      <c r="B96" s="259"/>
      <c r="C96" s="260"/>
      <c r="D96" s="260"/>
      <c r="E96" s="260"/>
      <c r="F96" s="260"/>
      <c r="G96" s="260"/>
      <c r="H96" s="260"/>
      <c r="I96" s="260"/>
      <c r="J96" s="260"/>
      <c r="K96" s="260"/>
      <c r="L96" s="260"/>
      <c r="M96" s="260"/>
      <c r="N96" s="260"/>
      <c r="O96" s="260"/>
      <c r="P96" s="260"/>
      <c r="Q96" s="260"/>
      <c r="R96" s="260"/>
      <c r="S96" s="260"/>
      <c r="T96" s="260"/>
    </row>
    <row r="97" spans="2:20" ht="15" customHeight="1">
      <c r="B97" s="259"/>
      <c r="C97" s="260"/>
      <c r="D97" s="260"/>
      <c r="E97" s="260"/>
      <c r="F97" s="260"/>
      <c r="G97" s="260"/>
      <c r="H97" s="260"/>
      <c r="I97" s="260"/>
      <c r="J97" s="260"/>
      <c r="K97" s="260"/>
      <c r="L97" s="260"/>
      <c r="M97" s="260"/>
      <c r="N97" s="260"/>
      <c r="O97" s="260"/>
      <c r="P97" s="260"/>
      <c r="Q97" s="260"/>
      <c r="R97" s="260"/>
      <c r="S97" s="260"/>
      <c r="T97" s="260"/>
    </row>
    <row r="98" spans="2:20" ht="15" customHeight="1">
      <c r="B98" s="259"/>
      <c r="C98" s="260"/>
      <c r="D98" s="260"/>
      <c r="E98" s="260"/>
      <c r="F98" s="260"/>
      <c r="G98" s="260"/>
      <c r="H98" s="260"/>
      <c r="I98" s="260"/>
      <c r="J98" s="260"/>
      <c r="K98" s="260"/>
      <c r="L98" s="260"/>
      <c r="M98" s="260"/>
      <c r="N98" s="260"/>
      <c r="O98" s="260"/>
      <c r="P98" s="260"/>
      <c r="Q98" s="260"/>
      <c r="R98" s="260"/>
      <c r="S98" s="260"/>
      <c r="T98" s="260"/>
    </row>
    <row r="99" spans="2:20" ht="15" customHeight="1">
      <c r="B99" s="259"/>
      <c r="C99" s="260"/>
      <c r="D99" s="260"/>
      <c r="E99" s="260"/>
      <c r="F99" s="260"/>
      <c r="G99" s="260"/>
      <c r="H99" s="260"/>
      <c r="I99" s="260"/>
      <c r="J99" s="260"/>
      <c r="K99" s="260"/>
      <c r="L99" s="260"/>
      <c r="M99" s="260"/>
      <c r="N99" s="260"/>
      <c r="O99" s="260"/>
      <c r="P99" s="260"/>
      <c r="Q99" s="260"/>
      <c r="R99" s="260"/>
      <c r="S99" s="260"/>
      <c r="T99" s="260"/>
    </row>
    <row r="100" spans="2:20" ht="15" customHeight="1">
      <c r="B100" s="259"/>
      <c r="C100" s="260"/>
      <c r="D100" s="260"/>
      <c r="E100" s="260"/>
      <c r="F100" s="260"/>
      <c r="G100" s="260"/>
      <c r="H100" s="260"/>
      <c r="I100" s="260"/>
      <c r="J100" s="260"/>
      <c r="K100" s="260"/>
      <c r="L100" s="260"/>
      <c r="M100" s="260"/>
      <c r="N100" s="260"/>
      <c r="O100" s="260"/>
      <c r="P100" s="260"/>
      <c r="Q100" s="260"/>
      <c r="R100" s="260"/>
      <c r="S100" s="260"/>
      <c r="T100" s="260"/>
    </row>
    <row r="101" spans="2:20" ht="15" customHeight="1">
      <c r="B101" s="259"/>
      <c r="C101" s="260"/>
      <c r="D101" s="260"/>
      <c r="E101" s="260"/>
      <c r="F101" s="260"/>
      <c r="G101" s="260"/>
      <c r="H101" s="260"/>
      <c r="I101" s="260"/>
      <c r="J101" s="260"/>
      <c r="K101" s="260"/>
      <c r="L101" s="260"/>
      <c r="M101" s="260"/>
      <c r="N101" s="260"/>
      <c r="O101" s="260"/>
      <c r="P101" s="260"/>
      <c r="Q101" s="260"/>
      <c r="R101" s="260"/>
      <c r="S101" s="260"/>
      <c r="T101" s="260"/>
    </row>
    <row r="102" spans="2:20" ht="15" customHeight="1">
      <c r="B102" s="259"/>
      <c r="C102" s="260"/>
      <c r="D102" s="260"/>
      <c r="E102" s="260"/>
      <c r="F102" s="260"/>
      <c r="G102" s="260"/>
      <c r="H102" s="260"/>
      <c r="I102" s="260"/>
      <c r="J102" s="260"/>
      <c r="K102" s="260"/>
      <c r="L102" s="260"/>
      <c r="M102" s="260"/>
      <c r="N102" s="260"/>
      <c r="O102" s="260"/>
      <c r="P102" s="260"/>
      <c r="Q102" s="260"/>
      <c r="R102" s="260"/>
      <c r="S102" s="260"/>
      <c r="T102" s="260"/>
    </row>
    <row r="103" spans="2:20" ht="15" customHeight="1">
      <c r="B103" s="259"/>
      <c r="C103" s="260"/>
      <c r="D103" s="260"/>
      <c r="E103" s="260"/>
      <c r="F103" s="260"/>
      <c r="G103" s="260"/>
      <c r="H103" s="260"/>
      <c r="I103" s="260"/>
      <c r="J103" s="260"/>
      <c r="K103" s="260"/>
      <c r="L103" s="260"/>
      <c r="M103" s="260"/>
      <c r="N103" s="260"/>
      <c r="O103" s="260"/>
      <c r="P103" s="260"/>
      <c r="Q103" s="260"/>
      <c r="R103" s="260"/>
      <c r="S103" s="260"/>
      <c r="T103" s="260"/>
    </row>
    <row r="104" spans="2:20" ht="15" customHeight="1">
      <c r="B104" s="259"/>
      <c r="C104" s="260"/>
      <c r="D104" s="260"/>
      <c r="E104" s="260"/>
      <c r="F104" s="260"/>
      <c r="G104" s="260"/>
      <c r="H104" s="260"/>
      <c r="I104" s="260"/>
      <c r="J104" s="260"/>
      <c r="K104" s="260"/>
      <c r="L104" s="260"/>
      <c r="M104" s="260"/>
      <c r="N104" s="260"/>
      <c r="O104" s="260"/>
      <c r="P104" s="260"/>
      <c r="Q104" s="260"/>
      <c r="R104" s="260"/>
      <c r="S104" s="260"/>
      <c r="T104" s="260"/>
    </row>
    <row r="105" spans="2:20" ht="15" customHeight="1">
      <c r="B105" s="259"/>
      <c r="C105" s="260"/>
      <c r="D105" s="260"/>
      <c r="E105" s="260"/>
      <c r="F105" s="260"/>
      <c r="G105" s="260"/>
      <c r="H105" s="260"/>
      <c r="I105" s="260"/>
      <c r="J105" s="260"/>
      <c r="K105" s="260"/>
      <c r="L105" s="260"/>
      <c r="M105" s="260"/>
      <c r="N105" s="260"/>
      <c r="O105" s="260"/>
      <c r="P105" s="260"/>
      <c r="Q105" s="260"/>
      <c r="R105" s="260"/>
      <c r="S105" s="260"/>
      <c r="T105" s="260"/>
    </row>
    <row r="106" spans="2:20" ht="15" customHeight="1">
      <c r="B106" s="259"/>
      <c r="C106" s="260"/>
      <c r="D106" s="260"/>
      <c r="E106" s="260"/>
      <c r="F106" s="260"/>
      <c r="G106" s="260"/>
      <c r="H106" s="260"/>
      <c r="I106" s="260"/>
      <c r="J106" s="260"/>
      <c r="K106" s="260"/>
      <c r="L106" s="260"/>
      <c r="M106" s="260"/>
      <c r="N106" s="260"/>
      <c r="O106" s="260"/>
      <c r="P106" s="260"/>
      <c r="Q106" s="260"/>
      <c r="R106" s="260"/>
      <c r="S106" s="260"/>
      <c r="T106" s="260"/>
    </row>
    <row r="107" spans="2:20" ht="15" customHeight="1">
      <c r="B107" s="259"/>
      <c r="C107" s="260"/>
      <c r="D107" s="260"/>
      <c r="E107" s="260"/>
      <c r="F107" s="260"/>
      <c r="G107" s="260"/>
      <c r="H107" s="260"/>
      <c r="I107" s="260"/>
      <c r="J107" s="260"/>
      <c r="K107" s="260"/>
      <c r="L107" s="260"/>
      <c r="M107" s="260"/>
      <c r="N107" s="260"/>
      <c r="O107" s="260"/>
      <c r="P107" s="260"/>
      <c r="Q107" s="260"/>
      <c r="R107" s="260"/>
      <c r="S107" s="260"/>
      <c r="T107" s="260"/>
    </row>
    <row r="108" spans="2:20" ht="15" customHeight="1">
      <c r="B108" s="259"/>
      <c r="C108" s="260"/>
      <c r="D108" s="260"/>
      <c r="E108" s="260"/>
      <c r="F108" s="260"/>
      <c r="G108" s="260"/>
      <c r="H108" s="260"/>
      <c r="I108" s="260"/>
      <c r="J108" s="260"/>
      <c r="K108" s="260"/>
      <c r="L108" s="260"/>
      <c r="M108" s="260"/>
      <c r="N108" s="260"/>
      <c r="O108" s="260"/>
      <c r="P108" s="260"/>
      <c r="Q108" s="260"/>
      <c r="R108" s="260"/>
      <c r="S108" s="260"/>
      <c r="T108" s="260"/>
    </row>
    <row r="109" spans="2:20" ht="15" customHeight="1">
      <c r="B109" s="259"/>
      <c r="C109" s="260"/>
      <c r="D109" s="260"/>
      <c r="E109" s="260"/>
      <c r="F109" s="260"/>
      <c r="G109" s="260"/>
      <c r="H109" s="260"/>
      <c r="I109" s="260"/>
      <c r="J109" s="260"/>
      <c r="K109" s="260"/>
      <c r="L109" s="260"/>
      <c r="M109" s="260"/>
      <c r="N109" s="260"/>
      <c r="O109" s="260"/>
      <c r="P109" s="260"/>
      <c r="Q109" s="260"/>
      <c r="R109" s="260"/>
      <c r="S109" s="260"/>
      <c r="T109" s="260"/>
    </row>
    <row r="110" spans="2:20" ht="15" customHeight="1">
      <c r="B110" s="259"/>
      <c r="C110" s="260"/>
      <c r="D110" s="260"/>
      <c r="E110" s="260"/>
      <c r="F110" s="260"/>
      <c r="G110" s="260"/>
      <c r="H110" s="260"/>
      <c r="I110" s="260"/>
      <c r="J110" s="260"/>
      <c r="K110" s="260"/>
      <c r="L110" s="260"/>
      <c r="M110" s="260"/>
      <c r="N110" s="260"/>
      <c r="O110" s="260"/>
      <c r="P110" s="260"/>
      <c r="Q110" s="260"/>
      <c r="R110" s="260"/>
      <c r="S110" s="260"/>
      <c r="T110" s="260"/>
    </row>
    <row r="111" spans="2:20" ht="15" customHeight="1">
      <c r="B111" s="259"/>
      <c r="C111" s="260"/>
      <c r="D111" s="260"/>
      <c r="E111" s="260"/>
      <c r="F111" s="260"/>
      <c r="G111" s="260"/>
      <c r="H111" s="260"/>
      <c r="I111" s="260"/>
      <c r="J111" s="260"/>
      <c r="K111" s="260"/>
      <c r="L111" s="260"/>
      <c r="M111" s="260"/>
      <c r="N111" s="260"/>
      <c r="O111" s="260"/>
      <c r="P111" s="260"/>
      <c r="Q111" s="260"/>
      <c r="R111" s="260"/>
      <c r="S111" s="260"/>
      <c r="T111" s="260"/>
    </row>
    <row r="112" spans="2:20" ht="15" customHeight="1">
      <c r="B112" s="259"/>
      <c r="C112" s="260"/>
      <c r="D112" s="260"/>
      <c r="E112" s="260"/>
      <c r="F112" s="260"/>
      <c r="G112" s="260"/>
      <c r="H112" s="260"/>
      <c r="I112" s="260"/>
      <c r="J112" s="260"/>
      <c r="K112" s="260"/>
      <c r="L112" s="260"/>
      <c r="M112" s="260"/>
      <c r="N112" s="260"/>
      <c r="O112" s="260"/>
      <c r="P112" s="260"/>
      <c r="Q112" s="260"/>
      <c r="R112" s="260"/>
      <c r="S112" s="260"/>
      <c r="T112" s="260"/>
    </row>
    <row r="113" spans="2:20" ht="15" customHeight="1">
      <c r="B113" s="259"/>
      <c r="C113" s="260"/>
      <c r="D113" s="260"/>
      <c r="E113" s="260"/>
      <c r="F113" s="260"/>
      <c r="G113" s="260"/>
      <c r="H113" s="260"/>
      <c r="I113" s="260"/>
      <c r="J113" s="260"/>
      <c r="K113" s="260"/>
      <c r="L113" s="260"/>
      <c r="M113" s="260"/>
      <c r="N113" s="260"/>
      <c r="O113" s="260"/>
      <c r="P113" s="260"/>
      <c r="Q113" s="260"/>
      <c r="R113" s="260"/>
      <c r="S113" s="260"/>
      <c r="T113" s="260"/>
    </row>
    <row r="114" spans="2:20" ht="15" customHeight="1">
      <c r="B114" s="259"/>
      <c r="C114" s="260"/>
      <c r="D114" s="260"/>
      <c r="E114" s="260"/>
      <c r="F114" s="260"/>
      <c r="G114" s="260"/>
      <c r="H114" s="260"/>
      <c r="I114" s="260"/>
      <c r="J114" s="260"/>
      <c r="K114" s="260"/>
      <c r="L114" s="260"/>
      <c r="M114" s="260"/>
      <c r="N114" s="260"/>
      <c r="O114" s="260"/>
      <c r="P114" s="260"/>
      <c r="Q114" s="260"/>
      <c r="R114" s="260"/>
      <c r="S114" s="260"/>
      <c r="T114" s="260"/>
    </row>
    <row r="115" spans="2:20" ht="15" customHeight="1">
      <c r="B115" s="259"/>
      <c r="C115" s="260"/>
      <c r="D115" s="260"/>
      <c r="E115" s="260"/>
      <c r="F115" s="260"/>
      <c r="G115" s="260"/>
      <c r="H115" s="260"/>
      <c r="I115" s="260"/>
      <c r="J115" s="260"/>
      <c r="K115" s="260"/>
      <c r="L115" s="260"/>
      <c r="M115" s="260"/>
      <c r="N115" s="260"/>
      <c r="O115" s="260"/>
      <c r="P115" s="260"/>
      <c r="Q115" s="260"/>
      <c r="R115" s="260"/>
      <c r="S115" s="260"/>
      <c r="T115" s="260"/>
    </row>
    <row r="116" spans="2:21" ht="20.25">
      <c r="B116" s="259" t="s">
        <v>76</v>
      </c>
      <c r="C116" s="260"/>
      <c r="D116" s="260"/>
      <c r="E116" s="260"/>
      <c r="F116" s="260"/>
      <c r="G116" s="260"/>
      <c r="H116" s="260"/>
      <c r="I116" s="260"/>
      <c r="J116" s="260"/>
      <c r="K116" s="260"/>
      <c r="L116" s="260"/>
      <c r="M116" s="260"/>
      <c r="N116" s="260"/>
      <c r="O116" s="260"/>
      <c r="P116" s="260"/>
      <c r="Q116" s="260"/>
      <c r="R116" s="260"/>
      <c r="S116" s="260"/>
      <c r="T116" s="260"/>
      <c r="U116" s="261"/>
    </row>
    <row r="117" spans="2:21" ht="15" thickBot="1">
      <c r="B117" s="260"/>
      <c r="C117" s="260"/>
      <c r="D117" s="260"/>
      <c r="E117" s="260"/>
      <c r="F117" s="260"/>
      <c r="G117" s="260"/>
      <c r="H117" s="260"/>
      <c r="I117" s="260"/>
      <c r="J117" s="260"/>
      <c r="K117" s="260"/>
      <c r="L117" s="260"/>
      <c r="M117" s="260"/>
      <c r="N117" s="260"/>
      <c r="O117" s="260"/>
      <c r="P117" s="260"/>
      <c r="Q117" s="260"/>
      <c r="R117" s="260"/>
      <c r="S117" s="260"/>
      <c r="T117" s="260"/>
      <c r="U117" s="261"/>
    </row>
    <row r="118" spans="2:3" ht="15.75" thickBot="1" thickTop="1">
      <c r="B118" s="22" t="s">
        <v>77</v>
      </c>
      <c r="C118" s="262"/>
    </row>
    <row r="119" ht="15.75" thickBot="1" thickTop="1">
      <c r="D119" s="22"/>
    </row>
    <row r="120" spans="2:5" ht="18">
      <c r="B120" s="263" t="s">
        <v>78</v>
      </c>
      <c r="C120" s="264"/>
      <c r="E120" s="22" t="s">
        <v>79</v>
      </c>
    </row>
    <row r="121" spans="2:3" ht="18">
      <c r="B121" s="265" t="s">
        <v>80</v>
      </c>
      <c r="C121" s="266"/>
    </row>
    <row r="122" spans="2:3" ht="18">
      <c r="B122" s="265" t="s">
        <v>81</v>
      </c>
      <c r="C122" s="266"/>
    </row>
    <row r="123" spans="2:3" ht="18">
      <c r="B123" s="265" t="s">
        <v>82</v>
      </c>
      <c r="C123" s="266"/>
    </row>
    <row r="124" spans="2:3" ht="18.75" thickBot="1">
      <c r="B124" s="267" t="s">
        <v>83</v>
      </c>
      <c r="C124" s="268">
        <f>SUM(C120:C123)</f>
        <v>0</v>
      </c>
    </row>
  </sheetData>
  <sheetProtection sheet="1" objects="1" scenarios="1"/>
  <mergeCells count="9">
    <mergeCell ref="D87:H87"/>
    <mergeCell ref="P88:S88"/>
    <mergeCell ref="E2:G2"/>
    <mergeCell ref="I2:K2"/>
    <mergeCell ref="P2:R3"/>
    <mergeCell ref="B3:C4"/>
    <mergeCell ref="E3:G3"/>
    <mergeCell ref="I3:K4"/>
    <mergeCell ref="G5:G6"/>
  </mergeCells>
  <dataValidations count="4">
    <dataValidation type="decimal" operator="greaterThanOrEqual" allowBlank="1" showInputMessage="1" showErrorMessage="1" sqref="E24:E47 I24:T47 I57:T62 I8:T17 C8:C17 I66:T73 E77:E79 E66 C67:E73 C57:E62 C24:C48 E8:E17 C77:C79 D77:D81 I77:T79">
      <formula1>0</formula1>
    </dataValidation>
    <dataValidation type="list" allowBlank="1" showInputMessage="1" showErrorMessage="1" sqref="I2">
      <formula1>$AA$7:$AA$9</formula1>
    </dataValidation>
    <dataValidation operator="greaterThanOrEqual" allowBlank="1" showInputMessage="1" showErrorMessage="1" sqref="C80:C81 E80:E81 I80:T81"/>
    <dataValidation type="list" allowBlank="1" showInputMessage="1" showErrorMessage="1" sqref="M2">
      <formula1>$AA$12:$AA$23</formula1>
    </dataValidation>
  </dataValidations>
  <printOptions/>
  <pageMargins left="0.787401575" right="0.787401575" top="0.984251969" bottom="0.984251969" header="0.4921259845" footer="0.492125984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AA116"/>
  <sheetViews>
    <sheetView showGridLines="0" zoomScale="49" zoomScaleNormal="49" zoomScalePageLayoutView="0" workbookViewId="0" topLeftCell="A1">
      <selection activeCell="E3" sqref="E3:G3"/>
    </sheetView>
  </sheetViews>
  <sheetFormatPr defaultColWidth="14.00390625" defaultRowHeight="12.75"/>
  <cols>
    <col min="1" max="1" width="3.140625" style="22" customWidth="1"/>
    <col min="2" max="2" width="48.28125" style="22" customWidth="1"/>
    <col min="3" max="3" width="16.421875" style="22" customWidth="1"/>
    <col min="4" max="4" width="1.28515625" style="27" customWidth="1"/>
    <col min="5" max="5" width="16.421875" style="22" customWidth="1"/>
    <col min="6" max="6" width="1.421875" style="24" customWidth="1"/>
    <col min="7" max="18" width="16.421875" style="22" customWidth="1"/>
    <col min="19" max="16384" width="14.00390625" style="22" customWidth="1"/>
  </cols>
  <sheetData>
    <row r="1" spans="1:27" ht="8.25" customHeight="1" thickBot="1">
      <c r="A1" s="1"/>
      <c r="B1" s="269"/>
      <c r="D1" s="23">
        <f>'Eingabe Planung'!D1</f>
        <v>0</v>
      </c>
      <c r="F1" s="24">
        <f>'Eingabe Planung'!F1</f>
        <v>0</v>
      </c>
      <c r="G1" s="25"/>
      <c r="H1" s="24"/>
      <c r="I1" s="26"/>
      <c r="J1" s="1"/>
      <c r="K1" s="27"/>
      <c r="U1" s="1"/>
      <c r="AA1" s="22" t="s">
        <v>84</v>
      </c>
    </row>
    <row r="2" spans="1:27" ht="30.75" customHeight="1" thickBot="1" thickTop="1">
      <c r="A2" s="1"/>
      <c r="B2" s="270" t="s">
        <v>85</v>
      </c>
      <c r="C2" s="27"/>
      <c r="D2" s="24">
        <f>'Eingabe Planung'!D2</f>
        <v>0</v>
      </c>
      <c r="E2" s="736">
        <f>'Eingabe Planung'!E2</f>
        <v>0</v>
      </c>
      <c r="F2" s="737"/>
      <c r="G2" s="738"/>
      <c r="H2" s="24"/>
      <c r="I2" s="736" t="str">
        <f>'Eingabe Planung'!I2</f>
        <v>vierteljährlich</v>
      </c>
      <c r="J2" s="739"/>
      <c r="K2" s="740"/>
      <c r="M2" s="718"/>
      <c r="N2" s="719"/>
      <c r="O2" s="720"/>
      <c r="P2" s="741"/>
      <c r="Q2" s="742"/>
      <c r="R2" s="742"/>
      <c r="U2" s="1"/>
      <c r="AA2" s="22" t="s">
        <v>86</v>
      </c>
    </row>
    <row r="3" spans="1:21" ht="15.75" customHeight="1" thickBot="1" thickTop="1">
      <c r="A3" s="1"/>
      <c r="B3" s="271" t="str">
        <f>'Eingabe Planung'!B3:C4</f>
        <v>Achtung: Eingabe erfolgt ohne Vorzeichen</v>
      </c>
      <c r="C3" s="27"/>
      <c r="D3" s="24">
        <f>'Eingabe Planung'!D3</f>
        <v>0</v>
      </c>
      <c r="E3" s="745" t="str">
        <f>'Eingabe Planung'!E3</f>
        <v>Unternehmen</v>
      </c>
      <c r="F3" s="745"/>
      <c r="G3" s="745"/>
      <c r="H3" s="24"/>
      <c r="I3" s="729" t="str">
        <f>'Eingabe Planung'!I3</f>
        <v>Planungsintervall</v>
      </c>
      <c r="J3" s="729"/>
      <c r="K3" s="729"/>
      <c r="M3" s="721"/>
      <c r="N3" s="722"/>
      <c r="O3" s="723"/>
      <c r="P3" s="743"/>
      <c r="Q3" s="744"/>
      <c r="R3" s="744"/>
      <c r="U3" s="1"/>
    </row>
    <row r="4" spans="1:21" ht="3" customHeight="1" thickBot="1" thickTop="1">
      <c r="A4" s="1"/>
      <c r="D4" s="24">
        <f>'Eingabe Planung'!D4</f>
        <v>0</v>
      </c>
      <c r="F4" s="24">
        <f>'Eingabe Planung'!F4</f>
        <v>0</v>
      </c>
      <c r="G4" s="25"/>
      <c r="H4" s="24"/>
      <c r="U4" s="1"/>
    </row>
    <row r="5" spans="2:18" s="34" customFormat="1" ht="24" customHeight="1" thickTop="1">
      <c r="B5" s="272" t="s">
        <v>87</v>
      </c>
      <c r="C5" s="273" t="s">
        <v>11</v>
      </c>
      <c r="D5" s="37"/>
      <c r="E5" s="274" t="str">
        <f>'Eingabe Planung'!E5</f>
        <v>Jahres</v>
      </c>
      <c r="F5" s="39"/>
      <c r="G5" s="275" t="str">
        <f>'Eingabe Planung'!I5</f>
        <v>Jan - Mrz</v>
      </c>
      <c r="H5" s="276" t="str">
        <f>'Eingabe Planung'!J5</f>
        <v>Apr - Jun</v>
      </c>
      <c r="I5" s="276" t="str">
        <f>'Eingabe Planung'!K5</f>
        <v>Jul - Sep</v>
      </c>
      <c r="J5" s="276" t="str">
        <f>'Eingabe Planung'!L5</f>
        <v>Jul - Dez</v>
      </c>
      <c r="K5" s="276">
        <f>'Eingabe Planung'!M5</f>
      </c>
      <c r="L5" s="276">
        <f>'Eingabe Planung'!N5</f>
      </c>
      <c r="M5" s="276">
        <f>'Eingabe Planung'!O5</f>
      </c>
      <c r="N5" s="276">
        <f>'Eingabe Planung'!P5</f>
      </c>
      <c r="O5" s="276">
        <f>'Eingabe Planung'!Q5</f>
      </c>
      <c r="P5" s="276">
        <f>'Eingabe Planung'!R5</f>
      </c>
      <c r="Q5" s="277">
        <f>'Eingabe Planung'!S5</f>
      </c>
      <c r="R5" s="278">
        <f>'Eingabe Planung'!T5</f>
      </c>
    </row>
    <row r="6" spans="2:18" s="40" customFormat="1" ht="24" customHeight="1" thickBot="1">
      <c r="B6" s="279">
        <f>'Eingabe Planung'!B6</f>
        <v>0</v>
      </c>
      <c r="C6" s="692">
        <f>'Eingabe Planung'!C6</f>
        <v>0</v>
      </c>
      <c r="D6" s="43"/>
      <c r="E6" s="280" t="s">
        <v>88</v>
      </c>
      <c r="F6" s="43"/>
      <c r="G6" s="45" t="s">
        <v>89</v>
      </c>
      <c r="H6" s="46" t="s">
        <v>89</v>
      </c>
      <c r="I6" s="46" t="s">
        <v>89</v>
      </c>
      <c r="J6" s="46" t="s">
        <v>89</v>
      </c>
      <c r="K6" s="46" t="s">
        <v>89</v>
      </c>
      <c r="L6" s="281" t="s">
        <v>89</v>
      </c>
      <c r="M6" s="46" t="s">
        <v>89</v>
      </c>
      <c r="N6" s="46" t="s">
        <v>89</v>
      </c>
      <c r="O6" s="46" t="s">
        <v>89</v>
      </c>
      <c r="P6" s="46" t="s">
        <v>89</v>
      </c>
      <c r="Q6" s="282" t="s">
        <v>89</v>
      </c>
      <c r="R6" s="48" t="s">
        <v>89</v>
      </c>
    </row>
    <row r="7" spans="2:18" s="40" customFormat="1" ht="21.75" thickBot="1" thickTop="1">
      <c r="B7" s="49" t="str">
        <f>'Eingabe Planung'!B7</f>
        <v>Einnahmen</v>
      </c>
      <c r="C7" s="283"/>
      <c r="D7" s="284"/>
      <c r="E7" s="285"/>
      <c r="F7" s="284"/>
      <c r="G7" s="286"/>
      <c r="H7" s="287"/>
      <c r="I7" s="287"/>
      <c r="J7" s="287"/>
      <c r="K7" s="287"/>
      <c r="L7" s="288"/>
      <c r="M7" s="287"/>
      <c r="N7" s="287"/>
      <c r="O7" s="287"/>
      <c r="P7" s="287"/>
      <c r="Q7" s="289"/>
      <c r="R7" s="290"/>
    </row>
    <row r="8" spans="2:18" ht="21" customHeight="1" thickTop="1">
      <c r="B8" s="291" t="str">
        <f>'Eingabe Planung'!B8</f>
        <v>Pflanzenbau</v>
      </c>
      <c r="C8" s="292">
        <f>'Eingabe Planung'!C8</f>
        <v>0</v>
      </c>
      <c r="D8" s="293"/>
      <c r="E8" s="294">
        <f>SUM(G8:R8)</f>
        <v>0</v>
      </c>
      <c r="F8" s="61"/>
      <c r="G8" s="295"/>
      <c r="H8" s="296"/>
      <c r="I8" s="296"/>
      <c r="J8" s="296"/>
      <c r="K8" s="296"/>
      <c r="L8" s="296"/>
      <c r="M8" s="296"/>
      <c r="N8" s="296"/>
      <c r="O8" s="296"/>
      <c r="P8" s="296"/>
      <c r="Q8" s="296"/>
      <c r="R8" s="297"/>
    </row>
    <row r="9" spans="2:18" ht="21" customHeight="1">
      <c r="B9" s="298" t="str">
        <f>'Eingabe Planung'!B9</f>
        <v>Rinder</v>
      </c>
      <c r="C9" s="299">
        <f>'Eingabe Planung'!C9</f>
        <v>0</v>
      </c>
      <c r="D9" s="293"/>
      <c r="E9" s="294">
        <f aca="true" t="shared" si="0" ref="E9:E17">SUM(G9:R9)</f>
        <v>0</v>
      </c>
      <c r="F9" s="61"/>
      <c r="G9" s="300"/>
      <c r="H9" s="301"/>
      <c r="I9" s="301"/>
      <c r="J9" s="301"/>
      <c r="K9" s="301"/>
      <c r="L9" s="301"/>
      <c r="M9" s="301"/>
      <c r="N9" s="301"/>
      <c r="O9" s="301"/>
      <c r="P9" s="301"/>
      <c r="Q9" s="301"/>
      <c r="R9" s="302"/>
    </row>
    <row r="10" spans="2:18" ht="21" customHeight="1">
      <c r="B10" s="298" t="str">
        <f>'Eingabe Planung'!B10</f>
        <v>Milch</v>
      </c>
      <c r="C10" s="299">
        <f>'Eingabe Planung'!C10</f>
        <v>0</v>
      </c>
      <c r="D10" s="293"/>
      <c r="E10" s="294">
        <f t="shared" si="0"/>
        <v>0</v>
      </c>
      <c r="F10" s="61"/>
      <c r="G10" s="300"/>
      <c r="H10" s="301"/>
      <c r="I10" s="301"/>
      <c r="J10" s="301"/>
      <c r="K10" s="301"/>
      <c r="L10" s="301"/>
      <c r="M10" s="301"/>
      <c r="N10" s="301"/>
      <c r="O10" s="301"/>
      <c r="P10" s="301"/>
      <c r="Q10" s="301"/>
      <c r="R10" s="302"/>
    </row>
    <row r="11" spans="2:18" ht="21" customHeight="1">
      <c r="B11" s="298" t="str">
        <f>'Eingabe Planung'!B11</f>
        <v>Mastschweine</v>
      </c>
      <c r="C11" s="299">
        <f>'Eingabe Planung'!C11</f>
        <v>0</v>
      </c>
      <c r="D11" s="293"/>
      <c r="E11" s="294">
        <f t="shared" si="0"/>
        <v>0</v>
      </c>
      <c r="F11" s="61"/>
      <c r="G11" s="300"/>
      <c r="H11" s="301"/>
      <c r="I11" s="301"/>
      <c r="J11" s="301"/>
      <c r="K11" s="301"/>
      <c r="L11" s="301"/>
      <c r="M11" s="301"/>
      <c r="N11" s="301"/>
      <c r="O11" s="301"/>
      <c r="P11" s="301"/>
      <c r="Q11" s="301"/>
      <c r="R11" s="302"/>
    </row>
    <row r="12" spans="2:18" ht="21" customHeight="1">
      <c r="B12" s="298">
        <f>'Eingabe Planung'!B12</f>
        <v>0</v>
      </c>
      <c r="C12" s="299">
        <f>'Eingabe Planung'!C12</f>
        <v>0</v>
      </c>
      <c r="D12" s="293"/>
      <c r="E12" s="294">
        <f t="shared" si="0"/>
        <v>0</v>
      </c>
      <c r="F12" s="61"/>
      <c r="G12" s="300"/>
      <c r="H12" s="301"/>
      <c r="I12" s="301"/>
      <c r="J12" s="301"/>
      <c r="K12" s="301"/>
      <c r="L12" s="301"/>
      <c r="M12" s="301"/>
      <c r="N12" s="301"/>
      <c r="O12" s="301"/>
      <c r="P12" s="301"/>
      <c r="Q12" s="301"/>
      <c r="R12" s="302"/>
    </row>
    <row r="13" spans="2:18" ht="21" customHeight="1">
      <c r="B13" s="298" t="str">
        <f>'Eingabe Planung'!B13</f>
        <v>Direktzahlungen</v>
      </c>
      <c r="C13" s="299">
        <f>'Eingabe Planung'!C13</f>
        <v>0</v>
      </c>
      <c r="D13" s="293"/>
      <c r="E13" s="294">
        <f t="shared" si="0"/>
        <v>0</v>
      </c>
      <c r="F13" s="61"/>
      <c r="G13" s="300"/>
      <c r="H13" s="301"/>
      <c r="I13" s="301"/>
      <c r="J13" s="301"/>
      <c r="K13" s="301"/>
      <c r="L13" s="301"/>
      <c r="M13" s="301"/>
      <c r="N13" s="301"/>
      <c r="O13" s="301"/>
      <c r="P13" s="301"/>
      <c r="Q13" s="301"/>
      <c r="R13" s="302"/>
    </row>
    <row r="14" spans="2:18" ht="21" customHeight="1">
      <c r="B14" s="298">
        <f>'Eingabe Planung'!B14</f>
        <v>0</v>
      </c>
      <c r="C14" s="299">
        <f>'Eingabe Planung'!C14</f>
        <v>0</v>
      </c>
      <c r="D14" s="293"/>
      <c r="E14" s="294">
        <f t="shared" si="0"/>
        <v>0</v>
      </c>
      <c r="F14" s="61"/>
      <c r="G14" s="300"/>
      <c r="H14" s="301"/>
      <c r="I14" s="301"/>
      <c r="J14" s="301"/>
      <c r="K14" s="301"/>
      <c r="L14" s="301"/>
      <c r="M14" s="301"/>
      <c r="N14" s="301"/>
      <c r="O14" s="301"/>
      <c r="P14" s="301"/>
      <c r="Q14" s="301"/>
      <c r="R14" s="302"/>
    </row>
    <row r="15" spans="2:18" ht="21" customHeight="1">
      <c r="B15" s="298" t="str">
        <f>'Eingabe Planung'!B15</f>
        <v>Sonst Erträge</v>
      </c>
      <c r="C15" s="299">
        <f>'Eingabe Planung'!C15</f>
        <v>0</v>
      </c>
      <c r="D15" s="293"/>
      <c r="E15" s="294">
        <f t="shared" si="0"/>
        <v>0</v>
      </c>
      <c r="F15" s="61"/>
      <c r="G15" s="300"/>
      <c r="H15" s="301"/>
      <c r="I15" s="301"/>
      <c r="J15" s="301"/>
      <c r="K15" s="301"/>
      <c r="L15" s="301"/>
      <c r="M15" s="301"/>
      <c r="N15" s="301"/>
      <c r="O15" s="301"/>
      <c r="P15" s="301"/>
      <c r="Q15" s="301"/>
      <c r="R15" s="302"/>
    </row>
    <row r="16" spans="2:18" ht="21" customHeight="1">
      <c r="B16" s="298" t="str">
        <f>'Eingabe Planung'!B16</f>
        <v>Forst</v>
      </c>
      <c r="C16" s="299">
        <f>'Eingabe Planung'!C16</f>
        <v>0</v>
      </c>
      <c r="D16" s="293"/>
      <c r="E16" s="294">
        <f t="shared" si="0"/>
        <v>0</v>
      </c>
      <c r="F16" s="61"/>
      <c r="G16" s="300"/>
      <c r="H16" s="301"/>
      <c r="I16" s="301"/>
      <c r="J16" s="301"/>
      <c r="K16" s="301"/>
      <c r="L16" s="301"/>
      <c r="M16" s="301"/>
      <c r="N16" s="301"/>
      <c r="O16" s="301"/>
      <c r="P16" s="301"/>
      <c r="Q16" s="301"/>
      <c r="R16" s="302"/>
    </row>
    <row r="17" spans="2:18" ht="21" customHeight="1" thickBot="1">
      <c r="B17" s="303">
        <f>'Eingabe Planung'!B17</f>
        <v>0</v>
      </c>
      <c r="C17" s="304">
        <f>'Eingabe Planung'!C17</f>
        <v>0</v>
      </c>
      <c r="D17" s="293"/>
      <c r="E17" s="294">
        <f t="shared" si="0"/>
        <v>0</v>
      </c>
      <c r="F17" s="61"/>
      <c r="G17" s="305"/>
      <c r="H17" s="306"/>
      <c r="I17" s="306"/>
      <c r="J17" s="306"/>
      <c r="K17" s="306"/>
      <c r="L17" s="306"/>
      <c r="M17" s="306"/>
      <c r="N17" s="306"/>
      <c r="O17" s="306"/>
      <c r="P17" s="306"/>
      <c r="Q17" s="306"/>
      <c r="R17" s="307"/>
    </row>
    <row r="18" spans="2:18" ht="21" customHeight="1" thickTop="1">
      <c r="B18" s="308" t="s">
        <v>90</v>
      </c>
      <c r="C18" s="292">
        <f>'Eingabe Planung'!C18</f>
        <v>0</v>
      </c>
      <c r="D18" s="293"/>
      <c r="E18" s="309" t="s">
        <v>26</v>
      </c>
      <c r="F18" s="79"/>
      <c r="G18" s="80" t="s">
        <v>26</v>
      </c>
      <c r="H18" s="83" t="s">
        <v>26</v>
      </c>
      <c r="I18" s="83" t="s">
        <v>26</v>
      </c>
      <c r="J18" s="83" t="s">
        <v>26</v>
      </c>
      <c r="K18" s="83" t="s">
        <v>26</v>
      </c>
      <c r="L18" s="83" t="s">
        <v>26</v>
      </c>
      <c r="M18" s="83" t="s">
        <v>26</v>
      </c>
      <c r="N18" s="83" t="s">
        <v>26</v>
      </c>
      <c r="O18" s="83" t="s">
        <v>26</v>
      </c>
      <c r="P18" s="83" t="s">
        <v>26</v>
      </c>
      <c r="Q18" s="83" t="s">
        <v>26</v>
      </c>
      <c r="R18" s="84" t="s">
        <v>26</v>
      </c>
    </row>
    <row r="19" spans="2:18" ht="21" customHeight="1" thickBot="1">
      <c r="B19" s="310" t="s">
        <v>91</v>
      </c>
      <c r="C19" s="311">
        <f>'Eingabe Planung'!C19</f>
        <v>0</v>
      </c>
      <c r="D19" s="293"/>
      <c r="E19" s="312" t="s">
        <v>26</v>
      </c>
      <c r="F19" s="79"/>
      <c r="G19" s="137" t="s">
        <v>26</v>
      </c>
      <c r="H19" s="91" t="s">
        <v>26</v>
      </c>
      <c r="I19" s="91" t="s">
        <v>26</v>
      </c>
      <c r="J19" s="91" t="s">
        <v>26</v>
      </c>
      <c r="K19" s="91" t="s">
        <v>26</v>
      </c>
      <c r="L19" s="91" t="s">
        <v>26</v>
      </c>
      <c r="M19" s="91" t="s">
        <v>26</v>
      </c>
      <c r="N19" s="91" t="s">
        <v>26</v>
      </c>
      <c r="O19" s="91" t="s">
        <v>26</v>
      </c>
      <c r="P19" s="91" t="s">
        <v>26</v>
      </c>
      <c r="Q19" s="91" t="s">
        <v>26</v>
      </c>
      <c r="R19" s="138" t="s">
        <v>26</v>
      </c>
    </row>
    <row r="20" spans="2:18" ht="21" customHeight="1" thickTop="1">
      <c r="B20" s="313" t="s">
        <v>92</v>
      </c>
      <c r="C20" s="314">
        <f>SUM(C8:C19)</f>
        <v>0</v>
      </c>
      <c r="D20" s="293"/>
      <c r="E20" s="312" t="s">
        <v>26</v>
      </c>
      <c r="F20" s="79"/>
      <c r="G20" s="315" t="s">
        <v>26</v>
      </c>
      <c r="H20" s="95" t="s">
        <v>26</v>
      </c>
      <c r="I20" s="95" t="s">
        <v>26</v>
      </c>
      <c r="J20" s="95" t="s">
        <v>26</v>
      </c>
      <c r="K20" s="95" t="s">
        <v>26</v>
      </c>
      <c r="L20" s="95" t="s">
        <v>26</v>
      </c>
      <c r="M20" s="95" t="s">
        <v>26</v>
      </c>
      <c r="N20" s="95" t="s">
        <v>26</v>
      </c>
      <c r="O20" s="95" t="s">
        <v>26</v>
      </c>
      <c r="P20" s="95" t="s">
        <v>26</v>
      </c>
      <c r="Q20" s="95" t="s">
        <v>26</v>
      </c>
      <c r="R20" s="138" t="s">
        <v>26</v>
      </c>
    </row>
    <row r="21" spans="2:18" s="316" customFormat="1" ht="21.75" customHeight="1" thickBot="1">
      <c r="B21" s="317" t="s">
        <v>29</v>
      </c>
      <c r="C21" s="318">
        <f>SUM(C8:C17)</f>
        <v>0</v>
      </c>
      <c r="D21" s="319"/>
      <c r="E21" s="320">
        <f>SUM(E8:E18)</f>
        <v>0</v>
      </c>
      <c r="F21" s="321"/>
      <c r="G21" s="322">
        <f>SUM(G8:G17)</f>
        <v>0</v>
      </c>
      <c r="H21" s="323">
        <f>SUM(H8:H17)</f>
        <v>0</v>
      </c>
      <c r="I21" s="323">
        <f aca="true" t="shared" si="1" ref="I21:R21">SUM(I8:I17)</f>
        <v>0</v>
      </c>
      <c r="J21" s="323">
        <f t="shared" si="1"/>
        <v>0</v>
      </c>
      <c r="K21" s="323">
        <f>SUM(K8:K17)</f>
        <v>0</v>
      </c>
      <c r="L21" s="323">
        <f t="shared" si="1"/>
        <v>0</v>
      </c>
      <c r="M21" s="323">
        <f t="shared" si="1"/>
        <v>0</v>
      </c>
      <c r="N21" s="323">
        <f t="shared" si="1"/>
        <v>0</v>
      </c>
      <c r="O21" s="323">
        <f t="shared" si="1"/>
        <v>0</v>
      </c>
      <c r="P21" s="323">
        <f t="shared" si="1"/>
        <v>0</v>
      </c>
      <c r="Q21" s="323">
        <f t="shared" si="1"/>
        <v>0</v>
      </c>
      <c r="R21" s="324">
        <f t="shared" si="1"/>
        <v>0</v>
      </c>
    </row>
    <row r="22" spans="2:18" s="104" customFormat="1" ht="9" customHeight="1" thickTop="1">
      <c r="B22" s="105"/>
      <c r="C22" s="325"/>
      <c r="D22" s="326"/>
      <c r="E22" s="327"/>
      <c r="F22" s="326"/>
      <c r="G22" s="327"/>
      <c r="H22" s="327"/>
      <c r="I22" s="327"/>
      <c r="J22" s="327"/>
      <c r="K22" s="327"/>
      <c r="L22" s="327"/>
      <c r="M22" s="327"/>
      <c r="N22" s="327"/>
      <c r="O22" s="327"/>
      <c r="P22" s="327"/>
      <c r="Q22" s="327"/>
      <c r="R22" s="327"/>
    </row>
    <row r="23" spans="2:18" s="105" customFormat="1" ht="21.75" customHeight="1" thickBot="1">
      <c r="B23" s="110" t="str">
        <f>'Eingabe Planung'!B23</f>
        <v>Ausgaben</v>
      </c>
      <c r="C23" s="328"/>
      <c r="D23" s="326"/>
      <c r="E23" s="326"/>
      <c r="F23" s="326"/>
      <c r="G23" s="326"/>
      <c r="H23" s="326"/>
      <c r="I23" s="326"/>
      <c r="J23" s="326"/>
      <c r="K23" s="326"/>
      <c r="L23" s="326"/>
      <c r="M23" s="326"/>
      <c r="N23" s="326"/>
      <c r="O23" s="326"/>
      <c r="P23" s="326"/>
      <c r="Q23" s="326"/>
      <c r="R23" s="326"/>
    </row>
    <row r="24" spans="2:18" ht="21" customHeight="1" thickTop="1">
      <c r="B24" s="291" t="str">
        <f>'Eingabe Planung'!B24</f>
        <v>Saatgut</v>
      </c>
      <c r="C24" s="329">
        <f>'Eingabe Planung'!C24</f>
        <v>0</v>
      </c>
      <c r="D24" s="330"/>
      <c r="E24" s="331">
        <f>SUM(G24:R24)</f>
        <v>0</v>
      </c>
      <c r="F24" s="114"/>
      <c r="G24" s="332"/>
      <c r="H24" s="333"/>
      <c r="I24" s="333"/>
      <c r="J24" s="333"/>
      <c r="K24" s="333"/>
      <c r="L24" s="333"/>
      <c r="M24" s="333"/>
      <c r="N24" s="333"/>
      <c r="O24" s="333"/>
      <c r="P24" s="333"/>
      <c r="Q24" s="333"/>
      <c r="R24" s="334"/>
    </row>
    <row r="25" spans="2:18" ht="21" customHeight="1">
      <c r="B25" s="298" t="str">
        <f>'Eingabe Planung'!B25</f>
        <v>Düngemittel</v>
      </c>
      <c r="C25" s="335">
        <f>'Eingabe Planung'!C25</f>
        <v>0</v>
      </c>
      <c r="D25" s="330"/>
      <c r="E25" s="336">
        <f>SUM(G25:R25)</f>
        <v>0</v>
      </c>
      <c r="F25" s="114"/>
      <c r="G25" s="337"/>
      <c r="H25" s="338"/>
      <c r="I25" s="338"/>
      <c r="J25" s="338"/>
      <c r="K25" s="338"/>
      <c r="L25" s="338"/>
      <c r="M25" s="338"/>
      <c r="N25" s="338"/>
      <c r="O25" s="338"/>
      <c r="P25" s="338"/>
      <c r="Q25" s="338"/>
      <c r="R25" s="339"/>
    </row>
    <row r="26" spans="2:18" ht="21" customHeight="1">
      <c r="B26" s="298">
        <f>'Eingabe Planung'!B26</f>
        <v>0</v>
      </c>
      <c r="C26" s="335">
        <f>'Eingabe Planung'!C26</f>
        <v>0</v>
      </c>
      <c r="D26" s="330"/>
      <c r="E26" s="336">
        <f aca="true" t="shared" si="2" ref="E26:E47">SUM(G26:R26)</f>
        <v>0</v>
      </c>
      <c r="F26" s="114"/>
      <c r="G26" s="337"/>
      <c r="H26" s="338"/>
      <c r="I26" s="338"/>
      <c r="J26" s="338"/>
      <c r="K26" s="338"/>
      <c r="L26" s="338"/>
      <c r="M26" s="338"/>
      <c r="N26" s="338"/>
      <c r="O26" s="338"/>
      <c r="P26" s="338"/>
      <c r="Q26" s="338"/>
      <c r="R26" s="339"/>
    </row>
    <row r="27" spans="2:18" ht="21" customHeight="1">
      <c r="B27" s="298" t="str">
        <f>'Eingabe Planung'!B27</f>
        <v>sonst. Pflanzenproduktion</v>
      </c>
      <c r="C27" s="335">
        <f>'Eingabe Planung'!C27</f>
        <v>0</v>
      </c>
      <c r="D27" s="330"/>
      <c r="E27" s="336">
        <f t="shared" si="2"/>
        <v>0</v>
      </c>
      <c r="F27" s="114"/>
      <c r="G27" s="337"/>
      <c r="H27" s="338"/>
      <c r="I27" s="338"/>
      <c r="J27" s="338"/>
      <c r="K27" s="338"/>
      <c r="L27" s="338"/>
      <c r="M27" s="338"/>
      <c r="N27" s="338"/>
      <c r="O27" s="338"/>
      <c r="P27" s="338"/>
      <c r="Q27" s="338"/>
      <c r="R27" s="339"/>
    </row>
    <row r="28" spans="2:18" ht="21" customHeight="1">
      <c r="B28" s="298" t="str">
        <f>'Eingabe Planung'!B28</f>
        <v>Zukauf Rinder</v>
      </c>
      <c r="C28" s="335">
        <f>'Eingabe Planung'!C28</f>
        <v>0</v>
      </c>
      <c r="D28" s="340"/>
      <c r="E28" s="336">
        <f t="shared" si="2"/>
        <v>0</v>
      </c>
      <c r="F28" s="114"/>
      <c r="G28" s="337"/>
      <c r="H28" s="338"/>
      <c r="I28" s="338"/>
      <c r="J28" s="338"/>
      <c r="K28" s="338"/>
      <c r="L28" s="338"/>
      <c r="M28" s="338"/>
      <c r="N28" s="338"/>
      <c r="O28" s="338"/>
      <c r="P28" s="338"/>
      <c r="Q28" s="338"/>
      <c r="R28" s="339"/>
    </row>
    <row r="29" spans="2:18" ht="21" customHeight="1">
      <c r="B29" s="298" t="str">
        <f>'Eingabe Planung'!B29</f>
        <v>Zukauf Schweine</v>
      </c>
      <c r="C29" s="335">
        <f>'Eingabe Planung'!C29</f>
        <v>0</v>
      </c>
      <c r="D29" s="340"/>
      <c r="E29" s="336">
        <f t="shared" si="2"/>
        <v>0</v>
      </c>
      <c r="F29" s="114"/>
      <c r="G29" s="337"/>
      <c r="H29" s="338"/>
      <c r="I29" s="338"/>
      <c r="J29" s="338"/>
      <c r="K29" s="338"/>
      <c r="L29" s="338"/>
      <c r="M29" s="338"/>
      <c r="N29" s="338"/>
      <c r="O29" s="338"/>
      <c r="P29" s="338"/>
      <c r="Q29" s="338"/>
      <c r="R29" s="339"/>
    </row>
    <row r="30" spans="2:18" ht="21" customHeight="1">
      <c r="B30" s="298" t="str">
        <f>'Eingabe Planung'!B30</f>
        <v>Futtermittel Rinder</v>
      </c>
      <c r="C30" s="335">
        <f>'Eingabe Planung'!C30</f>
        <v>0</v>
      </c>
      <c r="D30" s="340"/>
      <c r="E30" s="336">
        <f t="shared" si="2"/>
        <v>0</v>
      </c>
      <c r="F30" s="114"/>
      <c r="G30" s="337"/>
      <c r="H30" s="338"/>
      <c r="I30" s="338"/>
      <c r="J30" s="338"/>
      <c r="K30" s="338"/>
      <c r="L30" s="338"/>
      <c r="M30" s="338"/>
      <c r="N30" s="338"/>
      <c r="O30" s="338"/>
      <c r="P30" s="338"/>
      <c r="Q30" s="338"/>
      <c r="R30" s="339"/>
    </row>
    <row r="31" spans="2:18" ht="21" customHeight="1">
      <c r="B31" s="298" t="str">
        <f>'Eingabe Planung'!B31</f>
        <v>Futtermittel Schweine</v>
      </c>
      <c r="C31" s="335">
        <f>'Eingabe Planung'!C31</f>
        <v>0</v>
      </c>
      <c r="D31" s="340"/>
      <c r="E31" s="336">
        <f t="shared" si="2"/>
        <v>0</v>
      </c>
      <c r="F31" s="114"/>
      <c r="G31" s="337"/>
      <c r="H31" s="338"/>
      <c r="I31" s="338"/>
      <c r="J31" s="338"/>
      <c r="K31" s="338"/>
      <c r="L31" s="338"/>
      <c r="M31" s="338"/>
      <c r="N31" s="338"/>
      <c r="O31" s="338"/>
      <c r="P31" s="338"/>
      <c r="Q31" s="338"/>
      <c r="R31" s="339"/>
    </row>
    <row r="32" spans="2:18" ht="21" customHeight="1">
      <c r="B32" s="298" t="str">
        <f>'Eingabe Planung'!B32</f>
        <v>Tierarzt</v>
      </c>
      <c r="C32" s="335">
        <f>'Eingabe Planung'!C32</f>
        <v>0</v>
      </c>
      <c r="D32" s="340"/>
      <c r="E32" s="336">
        <f t="shared" si="2"/>
        <v>0</v>
      </c>
      <c r="F32" s="114"/>
      <c r="G32" s="337"/>
      <c r="H32" s="338"/>
      <c r="I32" s="338"/>
      <c r="J32" s="338"/>
      <c r="K32" s="338"/>
      <c r="L32" s="338"/>
      <c r="M32" s="338"/>
      <c r="N32" s="338"/>
      <c r="O32" s="338"/>
      <c r="P32" s="338"/>
      <c r="Q32" s="338"/>
      <c r="R32" s="339"/>
    </row>
    <row r="33" spans="2:18" ht="21" customHeight="1">
      <c r="B33" s="298" t="str">
        <f>'Eingabe Planung'!B33</f>
        <v>Sonstiges Tierproduktion</v>
      </c>
      <c r="C33" s="335">
        <f>'Eingabe Planung'!C33</f>
        <v>0</v>
      </c>
      <c r="D33" s="340"/>
      <c r="E33" s="336">
        <f t="shared" si="2"/>
        <v>0</v>
      </c>
      <c r="F33" s="114"/>
      <c r="G33" s="337"/>
      <c r="H33" s="338"/>
      <c r="I33" s="338"/>
      <c r="J33" s="338"/>
      <c r="K33" s="338"/>
      <c r="L33" s="338"/>
      <c r="M33" s="338"/>
      <c r="N33" s="338"/>
      <c r="O33" s="338"/>
      <c r="P33" s="338"/>
      <c r="Q33" s="338"/>
      <c r="R33" s="339"/>
    </row>
    <row r="34" spans="2:18" ht="21" customHeight="1">
      <c r="B34" s="298" t="str">
        <f>'Eingabe Planung'!B34</f>
        <v>Lohnarbeit</v>
      </c>
      <c r="C34" s="335">
        <f>'Eingabe Planung'!C34</f>
        <v>0</v>
      </c>
      <c r="D34" s="340"/>
      <c r="E34" s="336">
        <f t="shared" si="2"/>
        <v>0</v>
      </c>
      <c r="F34" s="114"/>
      <c r="G34" s="337"/>
      <c r="H34" s="338"/>
      <c r="I34" s="338"/>
      <c r="J34" s="338"/>
      <c r="K34" s="338"/>
      <c r="L34" s="338"/>
      <c r="M34" s="338"/>
      <c r="N34" s="338"/>
      <c r="O34" s="338"/>
      <c r="P34" s="338"/>
      <c r="Q34" s="338"/>
      <c r="R34" s="339"/>
    </row>
    <row r="35" spans="2:18" ht="21" customHeight="1">
      <c r="B35" s="298" t="str">
        <f>'Eingabe Planung'!B35</f>
        <v>Heizung, Strom, Wasser</v>
      </c>
      <c r="C35" s="335">
        <f>'Eingabe Planung'!C35</f>
        <v>0</v>
      </c>
      <c r="D35" s="340"/>
      <c r="E35" s="336">
        <f t="shared" si="2"/>
        <v>0</v>
      </c>
      <c r="F35" s="114"/>
      <c r="G35" s="337"/>
      <c r="H35" s="338"/>
      <c r="I35" s="338"/>
      <c r="J35" s="338"/>
      <c r="K35" s="338"/>
      <c r="L35" s="338"/>
      <c r="M35" s="338"/>
      <c r="N35" s="338"/>
      <c r="O35" s="338"/>
      <c r="P35" s="338"/>
      <c r="Q35" s="338"/>
      <c r="R35" s="339"/>
    </row>
    <row r="36" spans="2:18" ht="21" customHeight="1">
      <c r="B36" s="298" t="str">
        <f>'Eingabe Planung'!B36</f>
        <v>Diesel</v>
      </c>
      <c r="C36" s="335">
        <f>'Eingabe Planung'!C36</f>
        <v>0</v>
      </c>
      <c r="D36" s="340"/>
      <c r="E36" s="336">
        <f t="shared" si="2"/>
        <v>0</v>
      </c>
      <c r="F36" s="114"/>
      <c r="G36" s="337"/>
      <c r="H36" s="338"/>
      <c r="I36" s="338"/>
      <c r="J36" s="338"/>
      <c r="K36" s="338"/>
      <c r="L36" s="338"/>
      <c r="M36" s="338"/>
      <c r="N36" s="338"/>
      <c r="O36" s="338"/>
      <c r="P36" s="338"/>
      <c r="Q36" s="338"/>
      <c r="R36" s="339"/>
    </row>
    <row r="37" spans="2:18" ht="21" customHeight="1">
      <c r="B37" s="298" t="str">
        <f>'Eingabe Planung'!B37</f>
        <v>Personalaufwand</v>
      </c>
      <c r="C37" s="335">
        <f>'Eingabe Planung'!C37</f>
        <v>0</v>
      </c>
      <c r="D37" s="340"/>
      <c r="E37" s="336">
        <f t="shared" si="2"/>
        <v>0</v>
      </c>
      <c r="F37" s="114"/>
      <c r="G37" s="337"/>
      <c r="H37" s="338"/>
      <c r="I37" s="338"/>
      <c r="J37" s="338"/>
      <c r="K37" s="338"/>
      <c r="L37" s="338"/>
      <c r="M37" s="338"/>
      <c r="N37" s="338"/>
      <c r="O37" s="338"/>
      <c r="P37" s="338"/>
      <c r="Q37" s="338"/>
      <c r="R37" s="339"/>
    </row>
    <row r="38" spans="2:18" ht="21" customHeight="1">
      <c r="B38" s="298" t="str">
        <f>'Eingabe Planung'!B38</f>
        <v>Unterhalt</v>
      </c>
      <c r="C38" s="335">
        <f>'Eingabe Planung'!C38</f>
        <v>0</v>
      </c>
      <c r="D38" s="340"/>
      <c r="E38" s="336">
        <f t="shared" si="2"/>
        <v>0</v>
      </c>
      <c r="F38" s="114"/>
      <c r="G38" s="337"/>
      <c r="H38" s="338"/>
      <c r="I38" s="338"/>
      <c r="J38" s="338"/>
      <c r="K38" s="338"/>
      <c r="L38" s="338"/>
      <c r="M38" s="338"/>
      <c r="N38" s="338"/>
      <c r="O38" s="338"/>
      <c r="P38" s="338"/>
      <c r="Q38" s="338"/>
      <c r="R38" s="339"/>
    </row>
    <row r="39" spans="2:18" ht="21" customHeight="1">
      <c r="B39" s="298" t="str">
        <f>'Eingabe Planung'!B39</f>
        <v>Versicherungen</v>
      </c>
      <c r="C39" s="335">
        <f>'Eingabe Planung'!C39</f>
        <v>0</v>
      </c>
      <c r="D39" s="340"/>
      <c r="E39" s="336">
        <f t="shared" si="2"/>
        <v>0</v>
      </c>
      <c r="F39" s="114"/>
      <c r="G39" s="337"/>
      <c r="H39" s="338"/>
      <c r="I39" s="338"/>
      <c r="J39" s="338"/>
      <c r="K39" s="338"/>
      <c r="L39" s="338"/>
      <c r="M39" s="338"/>
      <c r="N39" s="338"/>
      <c r="O39" s="338"/>
      <c r="P39" s="338"/>
      <c r="Q39" s="338"/>
      <c r="R39" s="339"/>
    </row>
    <row r="40" spans="2:18" ht="21" customHeight="1">
      <c r="B40" s="298" t="str">
        <f>'Eingabe Planung'!B40</f>
        <v>Pacht (Fläche und Kontingent, Recht)</v>
      </c>
      <c r="C40" s="335">
        <f>'Eingabe Planung'!C40</f>
        <v>0</v>
      </c>
      <c r="D40" s="340"/>
      <c r="E40" s="336">
        <f>SUM(G40:R40)</f>
        <v>0</v>
      </c>
      <c r="F40" s="114"/>
      <c r="G40" s="337"/>
      <c r="H40" s="338"/>
      <c r="I40" s="338"/>
      <c r="J40" s="338"/>
      <c r="K40" s="338"/>
      <c r="L40" s="338"/>
      <c r="M40" s="338"/>
      <c r="N40" s="338"/>
      <c r="O40" s="338"/>
      <c r="P40" s="338"/>
      <c r="Q40" s="338"/>
      <c r="R40" s="339"/>
    </row>
    <row r="41" spans="2:18" ht="21" customHeight="1">
      <c r="B41" s="298" t="str">
        <f>'Eingabe Planung'!B41</f>
        <v>Materialaufwand</v>
      </c>
      <c r="C41" s="335">
        <f>'Eingabe Planung'!C41</f>
        <v>0</v>
      </c>
      <c r="D41" s="340"/>
      <c r="E41" s="336">
        <f t="shared" si="2"/>
        <v>0</v>
      </c>
      <c r="F41" s="114"/>
      <c r="G41" s="337"/>
      <c r="H41" s="338"/>
      <c r="I41" s="338"/>
      <c r="J41" s="338"/>
      <c r="K41" s="338"/>
      <c r="L41" s="338"/>
      <c r="M41" s="338"/>
      <c r="N41" s="338"/>
      <c r="O41" s="338"/>
      <c r="P41" s="338"/>
      <c r="Q41" s="338"/>
      <c r="R41" s="339"/>
    </row>
    <row r="42" spans="2:18" ht="21" customHeight="1">
      <c r="B42" s="298" t="str">
        <f>'Eingabe Planung'!B42</f>
        <v>Sonstiger Aufwand</v>
      </c>
      <c r="C42" s="335">
        <f>'Eingabe Planung'!C42</f>
        <v>0</v>
      </c>
      <c r="D42" s="340"/>
      <c r="E42" s="336">
        <f t="shared" si="2"/>
        <v>0</v>
      </c>
      <c r="F42" s="114"/>
      <c r="G42" s="337"/>
      <c r="H42" s="338"/>
      <c r="I42" s="338"/>
      <c r="J42" s="338"/>
      <c r="K42" s="338"/>
      <c r="L42" s="338"/>
      <c r="M42" s="338"/>
      <c r="N42" s="338"/>
      <c r="O42" s="338"/>
      <c r="P42" s="338"/>
      <c r="Q42" s="338"/>
      <c r="R42" s="339"/>
    </row>
    <row r="43" spans="2:18" ht="21" customHeight="1">
      <c r="B43" s="298" t="str">
        <f>'Eingabe Planung'!B43</f>
        <v>Zinsen</v>
      </c>
      <c r="C43" s="335">
        <f>'Eingabe Planung'!C43</f>
        <v>0</v>
      </c>
      <c r="D43" s="340"/>
      <c r="E43" s="336">
        <f t="shared" si="2"/>
        <v>0</v>
      </c>
      <c r="F43" s="114"/>
      <c r="G43" s="337"/>
      <c r="H43" s="338"/>
      <c r="I43" s="338"/>
      <c r="J43" s="338"/>
      <c r="K43" s="338"/>
      <c r="L43" s="338"/>
      <c r="M43" s="338"/>
      <c r="N43" s="338"/>
      <c r="O43" s="338"/>
      <c r="P43" s="338"/>
      <c r="Q43" s="338"/>
      <c r="R43" s="339"/>
    </row>
    <row r="44" spans="2:18" ht="21" customHeight="1">
      <c r="B44" s="298" t="str">
        <f>'Eingabe Planung'!B44</f>
        <v>Steuern</v>
      </c>
      <c r="C44" s="335">
        <f>'Eingabe Planung'!C44</f>
        <v>0</v>
      </c>
      <c r="D44" s="340"/>
      <c r="E44" s="336">
        <f t="shared" si="2"/>
        <v>0</v>
      </c>
      <c r="F44" s="114"/>
      <c r="G44" s="337"/>
      <c r="H44" s="338"/>
      <c r="I44" s="338"/>
      <c r="J44" s="338"/>
      <c r="K44" s="338"/>
      <c r="L44" s="338"/>
      <c r="M44" s="338"/>
      <c r="N44" s="338"/>
      <c r="O44" s="338"/>
      <c r="P44" s="338"/>
      <c r="Q44" s="338"/>
      <c r="R44" s="339"/>
    </row>
    <row r="45" spans="2:18" ht="21" customHeight="1">
      <c r="B45" s="298">
        <f>'Eingabe Planung'!B45</f>
        <v>0</v>
      </c>
      <c r="C45" s="335">
        <f>'Eingabe Planung'!C45</f>
        <v>0</v>
      </c>
      <c r="D45" s="340"/>
      <c r="E45" s="336">
        <f t="shared" si="2"/>
        <v>0</v>
      </c>
      <c r="F45" s="114"/>
      <c r="G45" s="337"/>
      <c r="H45" s="338"/>
      <c r="I45" s="338"/>
      <c r="J45" s="338"/>
      <c r="K45" s="338"/>
      <c r="L45" s="338"/>
      <c r="M45" s="338"/>
      <c r="N45" s="338"/>
      <c r="O45" s="338"/>
      <c r="P45" s="338"/>
      <c r="Q45" s="338"/>
      <c r="R45" s="339"/>
    </row>
    <row r="46" spans="2:18" ht="21" customHeight="1">
      <c r="B46" s="298">
        <f>'Eingabe Planung'!B46</f>
        <v>0</v>
      </c>
      <c r="C46" s="335">
        <f>'Eingabe Planung'!C46</f>
        <v>0</v>
      </c>
      <c r="D46" s="340"/>
      <c r="E46" s="336">
        <f t="shared" si="2"/>
        <v>0</v>
      </c>
      <c r="F46" s="114"/>
      <c r="G46" s="337"/>
      <c r="H46" s="338"/>
      <c r="I46" s="338"/>
      <c r="J46" s="338"/>
      <c r="K46" s="338"/>
      <c r="L46" s="338"/>
      <c r="M46" s="338"/>
      <c r="N46" s="338"/>
      <c r="O46" s="338"/>
      <c r="P46" s="338"/>
      <c r="Q46" s="338"/>
      <c r="R46" s="339"/>
    </row>
    <row r="47" spans="2:18" ht="21" customHeight="1" thickBot="1">
      <c r="B47" s="341">
        <f>'Eingabe Planung'!B47</f>
        <v>0</v>
      </c>
      <c r="C47" s="342">
        <f>'Eingabe Planung'!C47</f>
        <v>0</v>
      </c>
      <c r="D47" s="340"/>
      <c r="E47" s="336">
        <f t="shared" si="2"/>
        <v>0</v>
      </c>
      <c r="F47" s="114"/>
      <c r="G47" s="343"/>
      <c r="H47" s="344"/>
      <c r="I47" s="344"/>
      <c r="J47" s="344"/>
      <c r="K47" s="344"/>
      <c r="L47" s="344"/>
      <c r="M47" s="344"/>
      <c r="N47" s="344"/>
      <c r="O47" s="344"/>
      <c r="P47" s="344"/>
      <c r="Q47" s="344"/>
      <c r="R47" s="345"/>
    </row>
    <row r="48" spans="2:18" ht="21" customHeight="1" thickTop="1">
      <c r="B48" s="346" t="s">
        <v>47</v>
      </c>
      <c r="C48" s="329">
        <f>'Eingabe Planung'!C48</f>
        <v>0</v>
      </c>
      <c r="D48" s="114"/>
      <c r="E48" s="133" t="s">
        <v>26</v>
      </c>
      <c r="F48" s="114"/>
      <c r="G48" s="80" t="s">
        <v>26</v>
      </c>
      <c r="H48" s="83" t="s">
        <v>26</v>
      </c>
      <c r="I48" s="83" t="s">
        <v>26</v>
      </c>
      <c r="J48" s="83" t="s">
        <v>26</v>
      </c>
      <c r="K48" s="83" t="s">
        <v>26</v>
      </c>
      <c r="L48" s="83" t="s">
        <v>26</v>
      </c>
      <c r="M48" s="83" t="s">
        <v>26</v>
      </c>
      <c r="N48" s="83" t="s">
        <v>26</v>
      </c>
      <c r="O48" s="83" t="s">
        <v>26</v>
      </c>
      <c r="P48" s="83" t="s">
        <v>26</v>
      </c>
      <c r="Q48" s="83" t="s">
        <v>26</v>
      </c>
      <c r="R48" s="84" t="s">
        <v>26</v>
      </c>
    </row>
    <row r="49" spans="2:18" ht="21" customHeight="1" thickBot="1">
      <c r="B49" s="347" t="s">
        <v>93</v>
      </c>
      <c r="C49" s="348">
        <f>'Eingabe Planung'!C49</f>
        <v>0</v>
      </c>
      <c r="D49" s="114"/>
      <c r="E49" s="136" t="s">
        <v>26</v>
      </c>
      <c r="F49" s="114"/>
      <c r="G49" s="137" t="s">
        <v>26</v>
      </c>
      <c r="H49" s="91" t="s">
        <v>26</v>
      </c>
      <c r="I49" s="91" t="s">
        <v>26</v>
      </c>
      <c r="J49" s="91" t="s">
        <v>26</v>
      </c>
      <c r="K49" s="91" t="s">
        <v>26</v>
      </c>
      <c r="L49" s="91" t="s">
        <v>26</v>
      </c>
      <c r="M49" s="91" t="s">
        <v>26</v>
      </c>
      <c r="N49" s="91" t="s">
        <v>26</v>
      </c>
      <c r="O49" s="91" t="s">
        <v>26</v>
      </c>
      <c r="P49" s="91" t="s">
        <v>26</v>
      </c>
      <c r="Q49" s="91" t="s">
        <v>26</v>
      </c>
      <c r="R49" s="138" t="s">
        <v>26</v>
      </c>
    </row>
    <row r="50" spans="2:18" ht="21" customHeight="1" thickTop="1">
      <c r="B50" s="349" t="s">
        <v>49</v>
      </c>
      <c r="C50" s="350">
        <f>'Eingabe Planung'!C50</f>
        <v>0</v>
      </c>
      <c r="D50" s="114"/>
      <c r="E50" s="136" t="s">
        <v>26</v>
      </c>
      <c r="F50" s="114"/>
      <c r="G50" s="137" t="s">
        <v>26</v>
      </c>
      <c r="H50" s="91" t="s">
        <v>26</v>
      </c>
      <c r="I50" s="91" t="s">
        <v>26</v>
      </c>
      <c r="J50" s="91" t="s">
        <v>26</v>
      </c>
      <c r="K50" s="91" t="s">
        <v>26</v>
      </c>
      <c r="L50" s="91" t="s">
        <v>26</v>
      </c>
      <c r="M50" s="91" t="s">
        <v>26</v>
      </c>
      <c r="N50" s="91" t="s">
        <v>26</v>
      </c>
      <c r="O50" s="91" t="s">
        <v>26</v>
      </c>
      <c r="P50" s="91" t="s">
        <v>26</v>
      </c>
      <c r="Q50" s="91" t="s">
        <v>26</v>
      </c>
      <c r="R50" s="138" t="s">
        <v>26</v>
      </c>
    </row>
    <row r="51" spans="2:18" ht="21" customHeight="1" thickBot="1">
      <c r="B51" s="351" t="s">
        <v>50</v>
      </c>
      <c r="C51" s="348">
        <f>'Eingabe Planung'!C51</f>
        <v>0</v>
      </c>
      <c r="D51" s="114"/>
      <c r="E51" s="142" t="s">
        <v>26</v>
      </c>
      <c r="F51" s="114"/>
      <c r="G51" s="143" t="s">
        <v>26</v>
      </c>
      <c r="H51" s="144" t="s">
        <v>26</v>
      </c>
      <c r="I51" s="144" t="s">
        <v>26</v>
      </c>
      <c r="J51" s="144" t="s">
        <v>26</v>
      </c>
      <c r="K51" s="144" t="s">
        <v>26</v>
      </c>
      <c r="L51" s="144" t="s">
        <v>26</v>
      </c>
      <c r="M51" s="144" t="s">
        <v>26</v>
      </c>
      <c r="N51" s="144" t="s">
        <v>26</v>
      </c>
      <c r="O51" s="144" t="s">
        <v>26</v>
      </c>
      <c r="P51" s="144" t="s">
        <v>26</v>
      </c>
      <c r="Q51" s="144" t="s">
        <v>26</v>
      </c>
      <c r="R51" s="145" t="s">
        <v>26</v>
      </c>
    </row>
    <row r="52" spans="2:18" s="34" customFormat="1" ht="21.75" customHeight="1" thickBot="1" thickTop="1">
      <c r="B52" s="352" t="s">
        <v>51</v>
      </c>
      <c r="C52" s="353">
        <f>'Eingabe Planung'!C52</f>
        <v>0</v>
      </c>
      <c r="D52" s="148"/>
      <c r="E52" s="354">
        <f>SUM(G52:R52)</f>
        <v>0</v>
      </c>
      <c r="F52" s="148"/>
      <c r="G52" s="355">
        <f>SUM(G24:G47)</f>
        <v>0</v>
      </c>
      <c r="H52" s="356">
        <f>SUM(H24:H47)</f>
        <v>0</v>
      </c>
      <c r="I52" s="356">
        <f aca="true" t="shared" si="3" ref="I52:R52">SUM(I24:I47)</f>
        <v>0</v>
      </c>
      <c r="J52" s="356">
        <f t="shared" si="3"/>
        <v>0</v>
      </c>
      <c r="K52" s="356">
        <f t="shared" si="3"/>
        <v>0</v>
      </c>
      <c r="L52" s="356">
        <f t="shared" si="3"/>
        <v>0</v>
      </c>
      <c r="M52" s="356">
        <f t="shared" si="3"/>
        <v>0</v>
      </c>
      <c r="N52" s="356">
        <f t="shared" si="3"/>
        <v>0</v>
      </c>
      <c r="O52" s="356">
        <f t="shared" si="3"/>
        <v>0</v>
      </c>
      <c r="P52" s="356">
        <f t="shared" si="3"/>
        <v>0</v>
      </c>
      <c r="Q52" s="356">
        <f t="shared" si="3"/>
        <v>0</v>
      </c>
      <c r="R52" s="357">
        <f t="shared" si="3"/>
        <v>0</v>
      </c>
    </row>
    <row r="53" spans="2:18" s="154" customFormat="1" ht="7.5" customHeight="1" thickBot="1" thickTop="1">
      <c r="B53" s="155"/>
      <c r="C53" s="156"/>
      <c r="D53" s="157"/>
      <c r="E53" s="156"/>
      <c r="F53" s="157"/>
      <c r="G53" s="156"/>
      <c r="H53" s="156"/>
      <c r="I53" s="156"/>
      <c r="J53" s="156"/>
      <c r="K53" s="156"/>
      <c r="L53" s="156"/>
      <c r="M53" s="156"/>
      <c r="N53" s="156"/>
      <c r="O53" s="156"/>
      <c r="P53" s="156"/>
      <c r="Q53" s="156"/>
      <c r="R53" s="156"/>
    </row>
    <row r="54" spans="2:18" s="158" customFormat="1" ht="27.75" customHeight="1" thickBot="1" thickTop="1">
      <c r="B54" s="358" t="str">
        <f>'Eingabe Planung'!B54:C54</f>
        <v>Saldo Einn./Ausgaben im Betrieb</v>
      </c>
      <c r="C54" s="359">
        <f>'Eingabe Planung'!C54</f>
        <v>0</v>
      </c>
      <c r="D54" s="161"/>
      <c r="E54" s="360">
        <f>E21-E52</f>
        <v>0</v>
      </c>
      <c r="F54" s="361"/>
      <c r="G54" s="362">
        <f>G21-G52</f>
        <v>0</v>
      </c>
      <c r="H54" s="363">
        <f aca="true" t="shared" si="4" ref="H54:R54">H21-H52</f>
        <v>0</v>
      </c>
      <c r="I54" s="363">
        <f t="shared" si="4"/>
        <v>0</v>
      </c>
      <c r="J54" s="363">
        <f t="shared" si="4"/>
        <v>0</v>
      </c>
      <c r="K54" s="363">
        <f t="shared" si="4"/>
        <v>0</v>
      </c>
      <c r="L54" s="363">
        <f t="shared" si="4"/>
        <v>0</v>
      </c>
      <c r="M54" s="363">
        <f t="shared" si="4"/>
        <v>0</v>
      </c>
      <c r="N54" s="363">
        <f t="shared" si="4"/>
        <v>0</v>
      </c>
      <c r="O54" s="363">
        <f t="shared" si="4"/>
        <v>0</v>
      </c>
      <c r="P54" s="363">
        <f t="shared" si="4"/>
        <v>0</v>
      </c>
      <c r="Q54" s="363">
        <f t="shared" si="4"/>
        <v>0</v>
      </c>
      <c r="R54" s="364">
        <f t="shared" si="4"/>
        <v>0</v>
      </c>
    </row>
    <row r="55" spans="2:18" s="154" customFormat="1" ht="7.5" customHeight="1" thickTop="1">
      <c r="B55" s="168"/>
      <c r="C55" s="168"/>
      <c r="D55" s="157"/>
      <c r="E55" s="156"/>
      <c r="F55" s="157"/>
      <c r="G55" s="156"/>
      <c r="H55" s="156"/>
      <c r="I55" s="156"/>
      <c r="J55" s="156"/>
      <c r="K55" s="156"/>
      <c r="L55" s="156"/>
      <c r="M55" s="156"/>
      <c r="N55" s="156"/>
      <c r="O55" s="156"/>
      <c r="P55" s="156"/>
      <c r="Q55" s="156"/>
      <c r="R55" s="156"/>
    </row>
    <row r="56" spans="2:18" s="154" customFormat="1" ht="24" customHeight="1" thickBot="1">
      <c r="B56" s="169" t="s">
        <v>94</v>
      </c>
      <c r="C56" s="170"/>
      <c r="D56" s="157"/>
      <c r="E56" s="156"/>
      <c r="F56" s="157"/>
      <c r="G56" s="156"/>
      <c r="H56" s="156"/>
      <c r="I56" s="156"/>
      <c r="J56" s="156"/>
      <c r="K56" s="156"/>
      <c r="L56" s="156"/>
      <c r="M56" s="156"/>
      <c r="N56" s="156"/>
      <c r="O56" s="156"/>
      <c r="P56" s="156"/>
      <c r="Q56" s="156"/>
      <c r="R56" s="156"/>
    </row>
    <row r="57" spans="2:18" ht="21" customHeight="1" thickTop="1">
      <c r="B57" s="291" t="str">
        <f>'Eingabe Planung'!B57</f>
        <v>Einlagen aus Privatvermögen3)</v>
      </c>
      <c r="C57" s="292">
        <f>'Eingabe Planung'!C57</f>
        <v>0</v>
      </c>
      <c r="D57" s="61"/>
      <c r="E57" s="365">
        <f aca="true" t="shared" si="5" ref="E57:E62">SUM(G57:R57)</f>
        <v>0</v>
      </c>
      <c r="F57" s="61"/>
      <c r="G57" s="295"/>
      <c r="H57" s="296"/>
      <c r="I57" s="296"/>
      <c r="J57" s="296"/>
      <c r="K57" s="296"/>
      <c r="L57" s="296"/>
      <c r="M57" s="296"/>
      <c r="N57" s="296"/>
      <c r="O57" s="296"/>
      <c r="P57" s="296"/>
      <c r="Q57" s="296"/>
      <c r="R57" s="297"/>
    </row>
    <row r="58" spans="2:18" ht="21" customHeight="1">
      <c r="B58" s="298" t="str">
        <f>'Eingabe Planung'!B58</f>
        <v>Einl. aus nicht selbst. Arbeit</v>
      </c>
      <c r="C58" s="299">
        <f>'Eingabe Planung'!C58</f>
        <v>0</v>
      </c>
      <c r="D58" s="61"/>
      <c r="E58" s="366">
        <f t="shared" si="5"/>
        <v>0</v>
      </c>
      <c r="F58" s="61"/>
      <c r="G58" s="367"/>
      <c r="H58" s="368"/>
      <c r="I58" s="368"/>
      <c r="J58" s="368"/>
      <c r="K58" s="368"/>
      <c r="L58" s="368"/>
      <c r="M58" s="368"/>
      <c r="N58" s="368"/>
      <c r="O58" s="368"/>
      <c r="P58" s="368"/>
      <c r="Q58" s="368"/>
      <c r="R58" s="302"/>
    </row>
    <row r="59" spans="2:18" ht="21" customHeight="1">
      <c r="B59" s="298" t="str">
        <f>'Eingabe Planung'!B59</f>
        <v>Eink.-Übertragungen u. Sonst.</v>
      </c>
      <c r="C59" s="299">
        <f>'Eingabe Planung'!C59</f>
        <v>0</v>
      </c>
      <c r="D59" s="61"/>
      <c r="E59" s="366">
        <f t="shared" si="5"/>
        <v>0</v>
      </c>
      <c r="F59" s="61"/>
      <c r="G59" s="367"/>
      <c r="H59" s="368"/>
      <c r="I59" s="368"/>
      <c r="J59" s="368"/>
      <c r="K59" s="368"/>
      <c r="L59" s="368"/>
      <c r="M59" s="368"/>
      <c r="N59" s="368"/>
      <c r="O59" s="368"/>
      <c r="P59" s="368"/>
      <c r="Q59" s="368"/>
      <c r="R59" s="302"/>
    </row>
    <row r="60" spans="2:18" ht="21" customHeight="1">
      <c r="B60" s="298">
        <f>'Eingabe Planung'!B60</f>
        <v>0</v>
      </c>
      <c r="C60" s="299">
        <f>'Eingabe Planung'!C60</f>
        <v>0</v>
      </c>
      <c r="D60" s="61"/>
      <c r="E60" s="366">
        <f t="shared" si="5"/>
        <v>0</v>
      </c>
      <c r="F60" s="61"/>
      <c r="G60" s="369"/>
      <c r="H60" s="370"/>
      <c r="I60" s="370"/>
      <c r="J60" s="370"/>
      <c r="K60" s="370"/>
      <c r="L60" s="370"/>
      <c r="M60" s="370"/>
      <c r="N60" s="370"/>
      <c r="O60" s="370"/>
      <c r="P60" s="370"/>
      <c r="Q60" s="370"/>
      <c r="R60" s="307"/>
    </row>
    <row r="61" spans="2:18" ht="21" customHeight="1">
      <c r="B61" s="298">
        <f>'Eingabe Planung'!B61</f>
        <v>0</v>
      </c>
      <c r="C61" s="299">
        <f>'Eingabe Planung'!C61</f>
        <v>0</v>
      </c>
      <c r="D61" s="61"/>
      <c r="E61" s="366">
        <f t="shared" si="5"/>
        <v>0</v>
      </c>
      <c r="F61" s="61"/>
      <c r="G61" s="369"/>
      <c r="H61" s="370"/>
      <c r="I61" s="370"/>
      <c r="J61" s="370"/>
      <c r="K61" s="370"/>
      <c r="L61" s="370"/>
      <c r="M61" s="370"/>
      <c r="N61" s="370"/>
      <c r="O61" s="370"/>
      <c r="P61" s="370"/>
      <c r="Q61" s="370"/>
      <c r="R61" s="307"/>
    </row>
    <row r="62" spans="2:18" ht="21" customHeight="1">
      <c r="B62" s="303">
        <f>'Eingabe Planung'!B62</f>
        <v>0</v>
      </c>
      <c r="C62" s="304">
        <f>'Eingabe Planung'!C62</f>
        <v>0</v>
      </c>
      <c r="D62" s="61"/>
      <c r="E62" s="366">
        <f t="shared" si="5"/>
        <v>0</v>
      </c>
      <c r="F62" s="61"/>
      <c r="G62" s="371"/>
      <c r="H62" s="372"/>
      <c r="I62" s="372"/>
      <c r="J62" s="372"/>
      <c r="K62" s="372"/>
      <c r="L62" s="372"/>
      <c r="M62" s="372"/>
      <c r="N62" s="372"/>
      <c r="O62" s="372"/>
      <c r="P62" s="372"/>
      <c r="Q62" s="372"/>
      <c r="R62" s="373"/>
    </row>
    <row r="63" spans="2:18" s="374" customFormat="1" ht="21.75" customHeight="1" thickBot="1">
      <c r="B63" s="375" t="s">
        <v>29</v>
      </c>
      <c r="C63" s="376">
        <f>SUM(C57:C62)</f>
        <v>0</v>
      </c>
      <c r="D63" s="107"/>
      <c r="E63" s="377">
        <f>SUM(E57:E62)</f>
        <v>0</v>
      </c>
      <c r="F63" s="107"/>
      <c r="G63" s="378">
        <f>SUM(G57:G62)</f>
        <v>0</v>
      </c>
      <c r="H63" s="379">
        <f aca="true" t="shared" si="6" ref="H63:Q63">SUM(H57:H62)</f>
        <v>0</v>
      </c>
      <c r="I63" s="379">
        <f>SUM(I57:I62)</f>
        <v>0</v>
      </c>
      <c r="J63" s="379">
        <f t="shared" si="6"/>
        <v>0</v>
      </c>
      <c r="K63" s="379">
        <f t="shared" si="6"/>
        <v>0</v>
      </c>
      <c r="L63" s="380">
        <f t="shared" si="6"/>
        <v>0</v>
      </c>
      <c r="M63" s="381">
        <f t="shared" si="6"/>
        <v>0</v>
      </c>
      <c r="N63" s="379">
        <f t="shared" si="6"/>
        <v>0</v>
      </c>
      <c r="O63" s="379">
        <f t="shared" si="6"/>
        <v>0</v>
      </c>
      <c r="P63" s="379">
        <f t="shared" si="6"/>
        <v>0</v>
      </c>
      <c r="Q63" s="379">
        <f t="shared" si="6"/>
        <v>0</v>
      </c>
      <c r="R63" s="382">
        <f>SUM(R57:R62)</f>
        <v>0</v>
      </c>
    </row>
    <row r="64" spans="2:18" s="191" customFormat="1" ht="3" customHeight="1" thickTop="1">
      <c r="B64" s="192"/>
      <c r="C64" s="193"/>
      <c r="D64" s="185"/>
      <c r="E64" s="193"/>
      <c r="F64" s="185"/>
      <c r="G64" s="193"/>
      <c r="H64" s="193"/>
      <c r="I64" s="193"/>
      <c r="J64" s="193"/>
      <c r="K64" s="193"/>
      <c r="L64" s="193"/>
      <c r="M64" s="193"/>
      <c r="N64" s="193"/>
      <c r="O64" s="193"/>
      <c r="P64" s="193"/>
      <c r="Q64" s="193"/>
      <c r="R64" s="193"/>
    </row>
    <row r="65" spans="2:18" s="191" customFormat="1" ht="21.75" customHeight="1" thickBot="1">
      <c r="B65" s="110" t="s">
        <v>95</v>
      </c>
      <c r="C65" s="193"/>
      <c r="D65" s="185"/>
      <c r="E65" s="193"/>
      <c r="F65" s="185"/>
      <c r="G65" s="193"/>
      <c r="H65" s="193"/>
      <c r="I65" s="193"/>
      <c r="J65" s="193"/>
      <c r="K65" s="193"/>
      <c r="L65" s="193"/>
      <c r="M65" s="193"/>
      <c r="N65" s="193"/>
      <c r="O65" s="193"/>
      <c r="P65" s="193"/>
      <c r="Q65" s="193"/>
      <c r="R65" s="193"/>
    </row>
    <row r="66" spans="2:18" ht="21" customHeight="1" thickTop="1">
      <c r="B66" s="291" t="str">
        <f>'Eingabe Planung'!B66</f>
        <v>Lebenshaltung</v>
      </c>
      <c r="C66" s="329">
        <f>'Eingabe Planung'!C66</f>
        <v>0</v>
      </c>
      <c r="D66" s="340"/>
      <c r="E66" s="331">
        <f aca="true" t="shared" si="7" ref="E66:E73">SUM(G66:R66)</f>
        <v>0</v>
      </c>
      <c r="F66" s="114"/>
      <c r="G66" s="332"/>
      <c r="H66" s="333"/>
      <c r="I66" s="333"/>
      <c r="J66" s="333"/>
      <c r="K66" s="333"/>
      <c r="L66" s="333"/>
      <c r="M66" s="333"/>
      <c r="N66" s="333"/>
      <c r="O66" s="333"/>
      <c r="P66" s="333"/>
      <c r="Q66" s="333"/>
      <c r="R66" s="334"/>
    </row>
    <row r="67" spans="2:18" ht="21" customHeight="1">
      <c r="B67" s="298" t="str">
        <f>'Eingabe Planung'!B67</f>
        <v>Private Versicherungen (LKK,LAK etc.)</v>
      </c>
      <c r="C67" s="335">
        <f>'Eingabe Planung'!C67</f>
        <v>0</v>
      </c>
      <c r="D67" s="340"/>
      <c r="E67" s="336">
        <f t="shared" si="7"/>
        <v>0</v>
      </c>
      <c r="F67" s="114"/>
      <c r="G67" s="337"/>
      <c r="H67" s="338"/>
      <c r="I67" s="338"/>
      <c r="J67" s="338"/>
      <c r="K67" s="338"/>
      <c r="L67" s="338"/>
      <c r="M67" s="338"/>
      <c r="N67" s="338"/>
      <c r="O67" s="338"/>
      <c r="P67" s="338"/>
      <c r="Q67" s="338"/>
      <c r="R67" s="339"/>
    </row>
    <row r="68" spans="2:18" ht="21" customHeight="1">
      <c r="B68" s="298" t="str">
        <f>'Eingabe Planung'!B68</f>
        <v>Private Steuern</v>
      </c>
      <c r="C68" s="335">
        <f>'Eingabe Planung'!C68</f>
        <v>0</v>
      </c>
      <c r="D68" s="340"/>
      <c r="E68" s="336">
        <f t="shared" si="7"/>
        <v>0</v>
      </c>
      <c r="F68" s="114"/>
      <c r="G68" s="337"/>
      <c r="H68" s="338"/>
      <c r="I68" s="338"/>
      <c r="J68" s="338"/>
      <c r="K68" s="338"/>
      <c r="L68" s="338"/>
      <c r="M68" s="338"/>
      <c r="N68" s="338"/>
      <c r="O68" s="338"/>
      <c r="P68" s="338"/>
      <c r="Q68" s="338"/>
      <c r="R68" s="339"/>
    </row>
    <row r="69" spans="2:18" ht="21" customHeight="1">
      <c r="B69" s="298" t="str">
        <f>'Eingabe Planung'!B69</f>
        <v>Langfr. Kapitalanlage (z.B. Lebensvers.)</v>
      </c>
      <c r="C69" s="335">
        <f>'Eingabe Planung'!C69</f>
        <v>0</v>
      </c>
      <c r="D69" s="340"/>
      <c r="E69" s="336">
        <f t="shared" si="7"/>
        <v>0</v>
      </c>
      <c r="F69" s="114"/>
      <c r="G69" s="337"/>
      <c r="H69" s="338"/>
      <c r="I69" s="338"/>
      <c r="J69" s="338"/>
      <c r="K69" s="338"/>
      <c r="L69" s="338"/>
      <c r="M69" s="338"/>
      <c r="N69" s="338"/>
      <c r="O69" s="338"/>
      <c r="P69" s="338"/>
      <c r="Q69" s="338"/>
      <c r="R69" s="339"/>
    </row>
    <row r="70" spans="2:18" ht="21" customHeight="1">
      <c r="B70" s="298" t="str">
        <f>'Eingabe Planung'!B70</f>
        <v>Sonst. Entnahmen</v>
      </c>
      <c r="C70" s="335">
        <f>'Eingabe Planung'!C70</f>
        <v>0</v>
      </c>
      <c r="D70" s="340"/>
      <c r="E70" s="336">
        <f t="shared" si="7"/>
        <v>0</v>
      </c>
      <c r="F70" s="114"/>
      <c r="G70" s="337"/>
      <c r="H70" s="338"/>
      <c r="I70" s="338"/>
      <c r="J70" s="338"/>
      <c r="K70" s="338"/>
      <c r="L70" s="338"/>
      <c r="M70" s="338"/>
      <c r="N70" s="338"/>
      <c r="O70" s="338"/>
      <c r="P70" s="338"/>
      <c r="Q70" s="338"/>
      <c r="R70" s="339"/>
    </row>
    <row r="71" spans="2:18" ht="21" customHeight="1">
      <c r="B71" s="298">
        <f>'Eingabe Planung'!B71</f>
        <v>0</v>
      </c>
      <c r="C71" s="335">
        <f>'Eingabe Planung'!C71</f>
        <v>0</v>
      </c>
      <c r="D71" s="340"/>
      <c r="E71" s="336">
        <f t="shared" si="7"/>
        <v>0</v>
      </c>
      <c r="F71" s="114"/>
      <c r="G71" s="337"/>
      <c r="H71" s="338"/>
      <c r="I71" s="338"/>
      <c r="J71" s="338"/>
      <c r="K71" s="338"/>
      <c r="L71" s="338"/>
      <c r="M71" s="338"/>
      <c r="N71" s="338"/>
      <c r="O71" s="338"/>
      <c r="P71" s="338"/>
      <c r="Q71" s="338"/>
      <c r="R71" s="339"/>
    </row>
    <row r="72" spans="2:18" ht="21" customHeight="1">
      <c r="B72" s="298">
        <f>'Eingabe Planung'!B72</f>
        <v>0</v>
      </c>
      <c r="C72" s="335">
        <f>'Eingabe Planung'!C72</f>
        <v>0</v>
      </c>
      <c r="D72" s="340"/>
      <c r="E72" s="336">
        <f t="shared" si="7"/>
        <v>0</v>
      </c>
      <c r="F72" s="114"/>
      <c r="G72" s="337"/>
      <c r="H72" s="338"/>
      <c r="I72" s="338"/>
      <c r="J72" s="338"/>
      <c r="K72" s="338"/>
      <c r="L72" s="338"/>
      <c r="M72" s="338"/>
      <c r="N72" s="338"/>
      <c r="O72" s="338"/>
      <c r="P72" s="338"/>
      <c r="Q72" s="338"/>
      <c r="R72" s="339"/>
    </row>
    <row r="73" spans="2:18" ht="21" customHeight="1">
      <c r="B73" s="303"/>
      <c r="C73" s="335">
        <f>'Eingabe Planung'!C73</f>
        <v>0</v>
      </c>
      <c r="D73" s="340"/>
      <c r="E73" s="383">
        <f t="shared" si="7"/>
        <v>0</v>
      </c>
      <c r="F73" s="114"/>
      <c r="G73" s="384"/>
      <c r="H73" s="385"/>
      <c r="I73" s="385"/>
      <c r="J73" s="385"/>
      <c r="K73" s="385"/>
      <c r="L73" s="385"/>
      <c r="M73" s="385"/>
      <c r="N73" s="385"/>
      <c r="O73" s="385"/>
      <c r="P73" s="385"/>
      <c r="Q73" s="385"/>
      <c r="R73" s="386"/>
    </row>
    <row r="74" spans="2:18" s="104" customFormat="1" ht="21.75" customHeight="1" thickBot="1">
      <c r="B74" s="387" t="s">
        <v>51</v>
      </c>
      <c r="C74" s="213">
        <f>SUM(C66:C73)</f>
        <v>0</v>
      </c>
      <c r="D74" s="388"/>
      <c r="E74" s="215">
        <f>SUM(E66:E73)</f>
        <v>0</v>
      </c>
      <c r="F74" s="389"/>
      <c r="G74" s="217">
        <f>SUM(G66:G73)</f>
        <v>0</v>
      </c>
      <c r="H74" s="218">
        <f>SUM(H66:H73)</f>
        <v>0</v>
      </c>
      <c r="I74" s="218">
        <f aca="true" t="shared" si="8" ref="I74:R74">SUM(I66:I73)</f>
        <v>0</v>
      </c>
      <c r="J74" s="218">
        <f t="shared" si="8"/>
        <v>0</v>
      </c>
      <c r="K74" s="218">
        <f t="shared" si="8"/>
        <v>0</v>
      </c>
      <c r="L74" s="218">
        <f t="shared" si="8"/>
        <v>0</v>
      </c>
      <c r="M74" s="218">
        <f t="shared" si="8"/>
        <v>0</v>
      </c>
      <c r="N74" s="218">
        <f t="shared" si="8"/>
        <v>0</v>
      </c>
      <c r="O74" s="218">
        <f t="shared" si="8"/>
        <v>0</v>
      </c>
      <c r="P74" s="218">
        <f t="shared" si="8"/>
        <v>0</v>
      </c>
      <c r="Q74" s="218">
        <f t="shared" si="8"/>
        <v>0</v>
      </c>
      <c r="R74" s="390">
        <f t="shared" si="8"/>
        <v>0</v>
      </c>
    </row>
    <row r="75" spans="2:18" s="191" customFormat="1" ht="3.75" customHeight="1" thickTop="1">
      <c r="B75" s="192"/>
      <c r="C75" s="220"/>
      <c r="D75" s="214"/>
      <c r="E75" s="220"/>
      <c r="F75" s="214"/>
      <c r="G75" s="220"/>
      <c r="H75" s="220"/>
      <c r="I75" s="220"/>
      <c r="J75" s="220"/>
      <c r="K75" s="220"/>
      <c r="L75" s="220"/>
      <c r="M75" s="220"/>
      <c r="N75" s="220"/>
      <c r="O75" s="220"/>
      <c r="P75" s="220"/>
      <c r="Q75" s="220"/>
      <c r="R75" s="220"/>
    </row>
    <row r="76" spans="2:18" s="191" customFormat="1" ht="27" customHeight="1" thickBot="1">
      <c r="B76" s="110" t="s">
        <v>64</v>
      </c>
      <c r="C76" s="220"/>
      <c r="D76" s="214"/>
      <c r="E76" s="220"/>
      <c r="F76" s="214"/>
      <c r="G76" s="220"/>
      <c r="H76" s="220"/>
      <c r="I76" s="220"/>
      <c r="J76" s="220"/>
      <c r="K76" s="220"/>
      <c r="L76" s="220"/>
      <c r="M76" s="220"/>
      <c r="N76" s="220"/>
      <c r="O76" s="220"/>
      <c r="P76" s="220"/>
      <c r="Q76" s="220"/>
      <c r="R76" s="220"/>
    </row>
    <row r="77" spans="2:18" ht="21" customHeight="1" thickTop="1">
      <c r="B77" s="291" t="str">
        <f>'Eingabe Planung'!B77</f>
        <v>Tilgungsverpflichtungen</v>
      </c>
      <c r="C77" s="391">
        <f>'Eingabe Planung'!C77</f>
        <v>0</v>
      </c>
      <c r="D77" s="392"/>
      <c r="E77" s="116">
        <f>SUM(G77:R77)</f>
        <v>0</v>
      </c>
      <c r="F77" s="392"/>
      <c r="G77" s="393"/>
      <c r="H77" s="394"/>
      <c r="I77" s="394"/>
      <c r="J77" s="394"/>
      <c r="K77" s="394"/>
      <c r="L77" s="394"/>
      <c r="M77" s="394"/>
      <c r="N77" s="394"/>
      <c r="O77" s="394"/>
      <c r="P77" s="394"/>
      <c r="Q77" s="394"/>
      <c r="R77" s="395"/>
    </row>
    <row r="78" spans="2:18" ht="21" customHeight="1">
      <c r="B78" s="298" t="str">
        <f>'Eingabe Planung'!B78</f>
        <v>Investitionen4)</v>
      </c>
      <c r="C78" s="140">
        <f>'Eingabe Planung'!C78</f>
        <v>0</v>
      </c>
      <c r="D78" s="392"/>
      <c r="E78" s="122">
        <f>SUM(G78:R78)</f>
        <v>0</v>
      </c>
      <c r="F78" s="392"/>
      <c r="G78" s="396"/>
      <c r="H78" s="397"/>
      <c r="I78" s="397"/>
      <c r="J78" s="397"/>
      <c r="K78" s="397"/>
      <c r="L78" s="397"/>
      <c r="M78" s="397"/>
      <c r="N78" s="397"/>
      <c r="O78" s="397"/>
      <c r="P78" s="397"/>
      <c r="Q78" s="397"/>
      <c r="R78" s="398"/>
    </row>
    <row r="79" spans="2:18" ht="21" customHeight="1">
      <c r="B79" s="298" t="str">
        <f>'Eingabe Planung'!B79</f>
        <v>Kreditaufnahme</v>
      </c>
      <c r="C79" s="399">
        <f>'Eingabe Planung'!C79</f>
        <v>0</v>
      </c>
      <c r="D79" s="330"/>
      <c r="E79" s="177">
        <f>SUM(G79:R79)</f>
        <v>0</v>
      </c>
      <c r="F79" s="61"/>
      <c r="G79" s="400"/>
      <c r="H79" s="401"/>
      <c r="I79" s="401"/>
      <c r="J79" s="401"/>
      <c r="K79" s="401"/>
      <c r="L79" s="401"/>
      <c r="M79" s="401"/>
      <c r="N79" s="401"/>
      <c r="O79" s="401"/>
      <c r="P79" s="401"/>
      <c r="Q79" s="401"/>
      <c r="R79" s="402"/>
    </row>
    <row r="80" spans="2:18" ht="21" customHeight="1">
      <c r="B80" s="298" t="str">
        <f>'Eingabe Planung'!B80</f>
        <v>sonstiges, +/- beachten 5)</v>
      </c>
      <c r="C80" s="399">
        <f>'Eingabe Planung'!C80</f>
        <v>0</v>
      </c>
      <c r="D80" s="330"/>
      <c r="E80" s="177">
        <f>SUM(G80:R80)</f>
        <v>0</v>
      </c>
      <c r="F80" s="61"/>
      <c r="G80" s="403"/>
      <c r="H80" s="404"/>
      <c r="I80" s="404"/>
      <c r="J80" s="404"/>
      <c r="K80" s="404"/>
      <c r="L80" s="404"/>
      <c r="M80" s="404"/>
      <c r="N80" s="404"/>
      <c r="O80" s="404"/>
      <c r="P80" s="404"/>
      <c r="Q80" s="404"/>
      <c r="R80" s="405"/>
    </row>
    <row r="81" spans="2:18" ht="21" customHeight="1">
      <c r="B81" s="303" t="str">
        <f>'Eingabe Planung'!B81</f>
        <v>sonstiges +/- beachten  5)</v>
      </c>
      <c r="C81" s="406">
        <f>'Eingabe Planung'!C81</f>
        <v>0</v>
      </c>
      <c r="D81" s="330"/>
      <c r="E81" s="407">
        <f>SUM(G81:R81)</f>
        <v>0</v>
      </c>
      <c r="F81" s="61"/>
      <c r="G81" s="408"/>
      <c r="H81" s="409"/>
      <c r="I81" s="409"/>
      <c r="J81" s="409"/>
      <c r="K81" s="409"/>
      <c r="L81" s="409"/>
      <c r="M81" s="409"/>
      <c r="N81" s="409"/>
      <c r="O81" s="409"/>
      <c r="P81" s="409"/>
      <c r="Q81" s="409"/>
      <c r="R81" s="410"/>
    </row>
    <row r="82" spans="2:18" ht="21" customHeight="1" thickBot="1">
      <c r="B82" s="411" t="s">
        <v>96</v>
      </c>
      <c r="C82" s="412">
        <f>-C77-C78+C79+E80+C81</f>
        <v>0</v>
      </c>
      <c r="D82" s="330"/>
      <c r="E82" s="413">
        <f>-E77-E78+E79+E80+E81</f>
        <v>0</v>
      </c>
      <c r="F82" s="330">
        <f aca="true" t="shared" si="9" ref="F82:R82">-F77-F78+F79+F80+F81</f>
        <v>0</v>
      </c>
      <c r="G82" s="414">
        <f>-G77-G78+G79+G80+G81</f>
        <v>0</v>
      </c>
      <c r="H82" s="415">
        <f t="shared" si="9"/>
        <v>0</v>
      </c>
      <c r="I82" s="415">
        <f t="shared" si="9"/>
        <v>0</v>
      </c>
      <c r="J82" s="415">
        <f t="shared" si="9"/>
        <v>0</v>
      </c>
      <c r="K82" s="415">
        <f t="shared" si="9"/>
        <v>0</v>
      </c>
      <c r="L82" s="415">
        <f t="shared" si="9"/>
        <v>0</v>
      </c>
      <c r="M82" s="415">
        <f t="shared" si="9"/>
        <v>0</v>
      </c>
      <c r="N82" s="415">
        <f t="shared" si="9"/>
        <v>0</v>
      </c>
      <c r="O82" s="415">
        <f t="shared" si="9"/>
        <v>0</v>
      </c>
      <c r="P82" s="415">
        <f t="shared" si="9"/>
        <v>0</v>
      </c>
      <c r="Q82" s="415">
        <f t="shared" si="9"/>
        <v>0</v>
      </c>
      <c r="R82" s="416">
        <f t="shared" si="9"/>
        <v>0</v>
      </c>
    </row>
    <row r="83" spans="2:18" s="24" customFormat="1" ht="6" customHeight="1" thickBot="1" thickTop="1">
      <c r="B83" s="237"/>
      <c r="C83" s="114"/>
      <c r="D83" s="114"/>
      <c r="E83" s="114"/>
      <c r="F83" s="114"/>
      <c r="G83" s="114"/>
      <c r="H83" s="114"/>
      <c r="I83" s="114"/>
      <c r="J83" s="114"/>
      <c r="K83" s="114"/>
      <c r="L83" s="114"/>
      <c r="M83" s="114"/>
      <c r="N83" s="114"/>
      <c r="O83" s="114"/>
      <c r="P83" s="114"/>
      <c r="Q83" s="114"/>
      <c r="R83" s="114"/>
    </row>
    <row r="84" spans="2:18" s="58" customFormat="1" ht="21" customHeight="1" thickBot="1" thickTop="1">
      <c r="B84" s="249" t="str">
        <f>'Eingabe Planung'!B84</f>
        <v>Monatssaldo/Quartalssaldo</v>
      </c>
      <c r="C84" s="417"/>
      <c r="D84" s="418"/>
      <c r="E84" s="419">
        <f>E21-E52+E63-E74+E82</f>
        <v>0</v>
      </c>
      <c r="F84" s="418"/>
      <c r="G84" s="420">
        <f>G21-G52+G63-G74+G82</f>
        <v>0</v>
      </c>
      <c r="H84" s="421">
        <f>H21-H52+H63-H74+H82</f>
        <v>0</v>
      </c>
      <c r="I84" s="421">
        <f aca="true" t="shared" si="10" ref="I84:R84">I21-I52+I63-I74+I82</f>
        <v>0</v>
      </c>
      <c r="J84" s="421">
        <f t="shared" si="10"/>
        <v>0</v>
      </c>
      <c r="K84" s="421">
        <f t="shared" si="10"/>
        <v>0</v>
      </c>
      <c r="L84" s="421">
        <f t="shared" si="10"/>
        <v>0</v>
      </c>
      <c r="M84" s="421">
        <f t="shared" si="10"/>
        <v>0</v>
      </c>
      <c r="N84" s="421">
        <f t="shared" si="10"/>
        <v>0</v>
      </c>
      <c r="O84" s="421">
        <f t="shared" si="10"/>
        <v>0</v>
      </c>
      <c r="P84" s="421">
        <f t="shared" si="10"/>
        <v>0</v>
      </c>
      <c r="Q84" s="422">
        <f t="shared" si="10"/>
        <v>0</v>
      </c>
      <c r="R84" s="423">
        <f t="shared" si="10"/>
        <v>0</v>
      </c>
    </row>
    <row r="85" s="24" customFormat="1" ht="6.75" customHeight="1" thickBot="1" thickTop="1">
      <c r="B85" s="237"/>
    </row>
    <row r="86" spans="2:18" s="34" customFormat="1" ht="25.5" customHeight="1" thickBot="1" thickTop="1">
      <c r="B86" s="733" t="str">
        <f>'Eingabe Planung'!B86</f>
        <v>Liquidität (=Kontostand)</v>
      </c>
      <c r="C86" s="734"/>
      <c r="D86" s="110"/>
      <c r="E86" s="162">
        <f>C88+E84</f>
        <v>0</v>
      </c>
      <c r="F86" s="424"/>
      <c r="G86" s="165">
        <f>C88+G84</f>
        <v>0</v>
      </c>
      <c r="H86" s="166">
        <f>G86+H84</f>
        <v>0</v>
      </c>
      <c r="I86" s="166">
        <f aca="true" t="shared" si="11" ref="I86:Q86">H86+I84</f>
        <v>0</v>
      </c>
      <c r="J86" s="166">
        <f t="shared" si="11"/>
        <v>0</v>
      </c>
      <c r="K86" s="166">
        <f t="shared" si="11"/>
        <v>0</v>
      </c>
      <c r="L86" s="166">
        <f>K86+L84</f>
        <v>0</v>
      </c>
      <c r="M86" s="166">
        <f t="shared" si="11"/>
        <v>0</v>
      </c>
      <c r="N86" s="166">
        <f>M86+N84</f>
        <v>0</v>
      </c>
      <c r="O86" s="166">
        <f t="shared" si="11"/>
        <v>0</v>
      </c>
      <c r="P86" s="166">
        <f t="shared" si="11"/>
        <v>0</v>
      </c>
      <c r="Q86" s="425">
        <f t="shared" si="11"/>
        <v>0</v>
      </c>
      <c r="R86" s="167">
        <f>Q86+R84</f>
        <v>0</v>
      </c>
    </row>
    <row r="87" spans="2:18" s="40" customFormat="1" ht="11.25" customHeight="1" thickBot="1" thickTop="1">
      <c r="B87" s="252"/>
      <c r="C87" s="253"/>
      <c r="D87" s="426"/>
      <c r="E87" s="253"/>
      <c r="F87" s="247"/>
      <c r="G87" s="253"/>
      <c r="H87" s="253"/>
      <c r="I87" s="253"/>
      <c r="J87" s="253"/>
      <c r="K87" s="253"/>
      <c r="L87" s="253"/>
      <c r="M87" s="253"/>
      <c r="N87" s="253"/>
      <c r="O87" s="253"/>
      <c r="P87" s="253"/>
      <c r="Q87" s="253"/>
      <c r="R87" s="253"/>
    </row>
    <row r="88" spans="2:18" s="40" customFormat="1" ht="51.75" thickBot="1" thickTop="1">
      <c r="B88" s="254" t="s">
        <v>97</v>
      </c>
      <c r="C88" s="427">
        <f>'Eingabe Planung'!C88</f>
        <v>0</v>
      </c>
      <c r="D88" s="247"/>
      <c r="F88" s="247"/>
      <c r="G88" s="253"/>
      <c r="H88" s="253"/>
      <c r="I88" s="253"/>
      <c r="J88" s="253"/>
      <c r="K88" s="253"/>
      <c r="L88" s="253"/>
      <c r="M88" s="253"/>
      <c r="N88" s="253"/>
      <c r="O88" s="735"/>
      <c r="P88" s="735"/>
      <c r="Q88" s="735"/>
      <c r="R88" s="735"/>
    </row>
    <row r="89" spans="2:6" s="1" customFormat="1" ht="6.75" customHeight="1" thickTop="1">
      <c r="B89" s="22"/>
      <c r="D89" s="257"/>
      <c r="F89" s="257"/>
    </row>
    <row r="90" spans="2:6" s="1" customFormat="1" ht="12.75">
      <c r="B90" s="1" t="str">
        <f>'Eingabe Planung'!B90</f>
        <v>1) negative Bestandsveränderungen mit negativem Vorzeichen erfassen     2) Minderungen negatives Vorzeichen, Naturalentnahmen und Privatanteile haben ein positives Vorzeichen   </v>
      </c>
      <c r="D90" s="428"/>
      <c r="F90" s="257"/>
    </row>
    <row r="91" spans="2:6" s="1" customFormat="1" ht="12.75">
      <c r="B91" s="429"/>
      <c r="D91" s="428"/>
      <c r="F91" s="257"/>
    </row>
    <row r="92" spans="2:6" s="1" customFormat="1" ht="12.75">
      <c r="B92" s="430"/>
      <c r="D92" s="428"/>
      <c r="F92" s="257"/>
    </row>
    <row r="93" ht="12.75">
      <c r="B93" s="29" t="s">
        <v>98</v>
      </c>
    </row>
    <row r="94" ht="12.75">
      <c r="B94" s="29" t="s">
        <v>99</v>
      </c>
    </row>
    <row r="95" ht="12.75">
      <c r="B95" s="29" t="s">
        <v>100</v>
      </c>
    </row>
    <row r="96" ht="12.75">
      <c r="B96" s="29" t="s">
        <v>101</v>
      </c>
    </row>
    <row r="97" ht="12.75">
      <c r="B97" s="29" t="s">
        <v>102</v>
      </c>
    </row>
    <row r="98" ht="12.75">
      <c r="B98" s="29" t="s">
        <v>103</v>
      </c>
    </row>
    <row r="99" ht="12.75">
      <c r="B99" s="29" t="s">
        <v>104</v>
      </c>
    </row>
    <row r="100" ht="12.75">
      <c r="B100" s="29" t="s">
        <v>105</v>
      </c>
    </row>
    <row r="101" ht="12.75">
      <c r="B101" s="29" t="s">
        <v>106</v>
      </c>
    </row>
    <row r="102" ht="12.75">
      <c r="B102" s="29" t="s">
        <v>107</v>
      </c>
    </row>
    <row r="103" ht="12.75">
      <c r="B103" s="29" t="s">
        <v>108</v>
      </c>
    </row>
    <row r="104" ht="12.75">
      <c r="B104" s="29" t="s">
        <v>109</v>
      </c>
    </row>
    <row r="105" ht="12.75">
      <c r="B105" s="29" t="s">
        <v>98</v>
      </c>
    </row>
    <row r="106" ht="12.75">
      <c r="B106" s="29" t="s">
        <v>99</v>
      </c>
    </row>
    <row r="107" ht="12.75">
      <c r="B107" s="29" t="s">
        <v>100</v>
      </c>
    </row>
    <row r="108" ht="12.75">
      <c r="B108" s="29" t="s">
        <v>101</v>
      </c>
    </row>
    <row r="109" ht="12.75">
      <c r="B109" s="29" t="s">
        <v>102</v>
      </c>
    </row>
    <row r="110" ht="12.75">
      <c r="B110" s="29" t="s">
        <v>103</v>
      </c>
    </row>
    <row r="111" ht="12.75">
      <c r="B111" s="29" t="s">
        <v>104</v>
      </c>
    </row>
    <row r="112" ht="12.75">
      <c r="B112" s="29" t="s">
        <v>105</v>
      </c>
    </row>
    <row r="113" ht="12.75">
      <c r="B113" s="29" t="s">
        <v>106</v>
      </c>
    </row>
    <row r="114" ht="12.75">
      <c r="B114" s="29" t="s">
        <v>107</v>
      </c>
    </row>
    <row r="115" ht="12.75">
      <c r="B115" s="29" t="s">
        <v>108</v>
      </c>
    </row>
    <row r="116" ht="12.75">
      <c r="C116" s="431"/>
    </row>
  </sheetData>
  <sheetProtection sheet="1" objects="1" scenarios="1"/>
  <mergeCells count="8">
    <mergeCell ref="B86:C86"/>
    <mergeCell ref="O88:R88"/>
    <mergeCell ref="E2:G2"/>
    <mergeCell ref="I2:K2"/>
    <mergeCell ref="M2:O3"/>
    <mergeCell ref="P2:R3"/>
    <mergeCell ref="E3:G3"/>
    <mergeCell ref="I3:K3"/>
  </mergeCells>
  <dataValidations count="1">
    <dataValidation type="decimal" operator="greaterThanOrEqual" allowBlank="1" showInputMessage="1" showErrorMessage="1" sqref="G66:R73 G24:R47 G57:R62 G8:R17 G77:R81">
      <formula1>0</formula1>
    </dataValidation>
  </dataValidations>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2:BA91"/>
  <sheetViews>
    <sheetView showGridLines="0" zoomScale="45" zoomScaleNormal="45" zoomScalePageLayoutView="0" workbookViewId="0" topLeftCell="A1">
      <selection activeCell="M65" sqref="M65"/>
    </sheetView>
  </sheetViews>
  <sheetFormatPr defaultColWidth="14.00390625" defaultRowHeight="12.75"/>
  <cols>
    <col min="1" max="1" width="4.00390625" style="25" customWidth="1"/>
    <col min="2" max="2" width="47.28125" style="25" customWidth="1"/>
    <col min="3" max="3" width="22.140625" style="25" customWidth="1"/>
    <col min="4" max="4" width="1.8515625" style="24" customWidth="1"/>
    <col min="5" max="5" width="17.00390625" style="25" bestFit="1" customWidth="1"/>
    <col min="6" max="6" width="2.00390625" style="24" customWidth="1"/>
    <col min="7" max="7" width="15.8515625" style="25" bestFit="1" customWidth="1"/>
    <col min="8" max="8" width="1.8515625" style="24" customWidth="1"/>
    <col min="9" max="9" width="15.57421875" style="25" bestFit="1" customWidth="1"/>
    <col min="10" max="10" width="2.57421875" style="24" customWidth="1"/>
    <col min="11" max="13" width="15.00390625" style="25" customWidth="1"/>
    <col min="14" max="15" width="15.57421875" style="25" bestFit="1" customWidth="1"/>
    <col min="16" max="16" width="15.57421875" style="25" customWidth="1"/>
    <col min="17" max="18" width="15.57421875" style="25" bestFit="1" customWidth="1"/>
    <col min="19" max="19" width="15.57421875" style="25" customWidth="1"/>
    <col min="20" max="21" width="16.421875" style="25" bestFit="1" customWidth="1"/>
    <col min="22" max="22" width="16.421875" style="25" customWidth="1"/>
    <col min="23" max="44" width="15.00390625" style="25" customWidth="1"/>
    <col min="45" max="45" width="15.00390625" style="25" hidden="1" customWidth="1"/>
    <col min="46" max="46" width="15.00390625" style="258" hidden="1" customWidth="1"/>
    <col min="47" max="51" width="15.00390625" style="25" hidden="1" customWidth="1"/>
    <col min="52" max="53" width="15.00390625" style="25" customWidth="1"/>
    <col min="54" max="16384" width="14.00390625" style="25" customWidth="1"/>
  </cols>
  <sheetData>
    <row r="1" ht="9" customHeight="1"/>
    <row r="2" spans="2:19" ht="35.25">
      <c r="B2" s="432" t="s">
        <v>110</v>
      </c>
      <c r="K2" s="258"/>
      <c r="L2" s="258"/>
      <c r="M2" s="258"/>
      <c r="N2" s="258"/>
      <c r="O2" s="258"/>
      <c r="P2" s="258"/>
      <c r="Q2" s="24"/>
      <c r="R2" s="24"/>
      <c r="S2" s="24"/>
    </row>
    <row r="3" spans="14:16" ht="23.25" customHeight="1">
      <c r="N3" s="258"/>
      <c r="O3" s="258"/>
      <c r="P3" s="258"/>
    </row>
    <row r="4" spans="2:19" ht="23.25">
      <c r="B4" s="433">
        <f>'Eingabe Planung'!E2</f>
        <v>0</v>
      </c>
      <c r="C4" s="434"/>
      <c r="D4" s="23"/>
      <c r="E4" s="24"/>
      <c r="G4" s="24"/>
      <c r="I4" s="24"/>
      <c r="K4" s="26"/>
      <c r="L4" s="26"/>
      <c r="M4" s="26"/>
      <c r="N4" s="258"/>
      <c r="O4" s="258"/>
      <c r="P4" s="258"/>
      <c r="Q4" s="24"/>
      <c r="R4" s="24"/>
      <c r="S4" s="24"/>
    </row>
    <row r="5" spans="2:19" ht="23.25">
      <c r="B5" s="435" t="s">
        <v>8</v>
      </c>
      <c r="C5" s="24"/>
      <c r="E5" s="24"/>
      <c r="G5" s="24"/>
      <c r="I5" s="24"/>
      <c r="K5" s="26"/>
      <c r="L5" s="26"/>
      <c r="M5" s="26"/>
      <c r="N5" s="24"/>
      <c r="O5" s="24"/>
      <c r="P5" s="24"/>
      <c r="Q5" s="24"/>
      <c r="R5" s="24"/>
      <c r="S5" s="24"/>
    </row>
    <row r="6" ht="23.25" customHeight="1" thickBot="1"/>
    <row r="7" spans="2:53" s="436" customFormat="1" ht="24" customHeight="1" thickTop="1">
      <c r="B7" s="437" t="s">
        <v>111</v>
      </c>
      <c r="C7" s="438" t="str">
        <f>'Eingabe Planung'!C5</f>
        <v>Buchf.</v>
      </c>
      <c r="D7" s="37"/>
      <c r="E7" s="274" t="s">
        <v>12</v>
      </c>
      <c r="F7" s="39"/>
      <c r="G7" s="274" t="str">
        <f>'Eingabe Ist'!E5</f>
        <v>Jahres</v>
      </c>
      <c r="H7" s="39"/>
      <c r="I7" s="274" t="s">
        <v>112</v>
      </c>
      <c r="J7" s="39"/>
      <c r="K7" s="746" t="str">
        <f>'Eingabe Planung'!I5</f>
        <v>Jan - Mrz</v>
      </c>
      <c r="L7" s="747"/>
      <c r="M7" s="748"/>
      <c r="N7" s="746" t="str">
        <f>'Eingabe Planung'!J5</f>
        <v>Apr - Jun</v>
      </c>
      <c r="O7" s="747"/>
      <c r="P7" s="748"/>
      <c r="Q7" s="746" t="str">
        <f>'Eingabe Planung'!K5</f>
        <v>Jul - Sep</v>
      </c>
      <c r="R7" s="747"/>
      <c r="S7" s="748"/>
      <c r="T7" s="746" t="str">
        <f>'Eingabe Planung'!L5</f>
        <v>Jul - Dez</v>
      </c>
      <c r="U7" s="747"/>
      <c r="V7" s="748"/>
      <c r="W7" s="746">
        <f>'Eingabe Planung'!M5</f>
      </c>
      <c r="X7" s="747"/>
      <c r="Y7" s="748"/>
      <c r="Z7" s="746">
        <f>'Eingabe Planung'!N5</f>
      </c>
      <c r="AA7" s="747"/>
      <c r="AB7" s="748"/>
      <c r="AC7" s="746">
        <f>'Eingabe Planung'!O5</f>
      </c>
      <c r="AD7" s="747"/>
      <c r="AE7" s="748"/>
      <c r="AF7" s="746">
        <f>'Eingabe Planung'!P5</f>
      </c>
      <c r="AG7" s="747"/>
      <c r="AH7" s="748"/>
      <c r="AI7" s="746">
        <f>'Eingabe Planung'!Q5</f>
      </c>
      <c r="AJ7" s="747"/>
      <c r="AK7" s="748"/>
      <c r="AL7" s="746">
        <f>'Eingabe Planung'!R5</f>
      </c>
      <c r="AM7" s="747"/>
      <c r="AN7" s="748"/>
      <c r="AO7" s="746">
        <f>'Eingabe Planung'!S5</f>
      </c>
      <c r="AP7" s="747"/>
      <c r="AQ7" s="748"/>
      <c r="AR7" s="746">
        <f>'Eingabe Planung'!T5</f>
      </c>
      <c r="AS7" s="747"/>
      <c r="AT7" s="748"/>
      <c r="AU7" s="746"/>
      <c r="AV7" s="747"/>
      <c r="AW7" s="748"/>
      <c r="AX7" s="746"/>
      <c r="AY7" s="747"/>
      <c r="AZ7" s="747"/>
      <c r="BA7" s="439"/>
    </row>
    <row r="8" spans="2:53" s="440" customFormat="1" ht="24" customHeight="1" thickBot="1">
      <c r="B8" s="441">
        <f>'Eingabe Planung'!B6</f>
        <v>0</v>
      </c>
      <c r="C8" s="442">
        <f>'Eingabe Planung'!C6</f>
        <v>0</v>
      </c>
      <c r="D8" s="43"/>
      <c r="E8" s="443" t="s">
        <v>14</v>
      </c>
      <c r="F8" s="43"/>
      <c r="G8" s="443" t="str">
        <f>'Eingabe Ist'!E6</f>
        <v>Ist</v>
      </c>
      <c r="H8" s="43"/>
      <c r="I8" s="443" t="s">
        <v>113</v>
      </c>
      <c r="J8" s="43"/>
      <c r="K8" s="444" t="str">
        <f>'Eingabe Planung'!I6</f>
        <v>Plan</v>
      </c>
      <c r="L8" s="445" t="str">
        <f>'Eingabe Ist'!G6</f>
        <v>IST</v>
      </c>
      <c r="M8" s="446" t="s">
        <v>114</v>
      </c>
      <c r="N8" s="444" t="str">
        <f>'Eingabe Planung'!J6</f>
        <v>Plan</v>
      </c>
      <c r="O8" s="445" t="str">
        <f>'Eingabe Ist'!H6</f>
        <v>IST</v>
      </c>
      <c r="P8" s="446" t="s">
        <v>114</v>
      </c>
      <c r="Q8" s="444" t="str">
        <f>'Eingabe Planung'!K6</f>
        <v>Plan</v>
      </c>
      <c r="R8" s="445" t="str">
        <f>'Eingabe Ist'!I6</f>
        <v>IST</v>
      </c>
      <c r="S8" s="446" t="s">
        <v>114</v>
      </c>
      <c r="T8" s="444" t="str">
        <f>'Eingabe Planung'!L6</f>
        <v>Plan</v>
      </c>
      <c r="U8" s="445" t="str">
        <f>'Eingabe Ist'!J6</f>
        <v>IST</v>
      </c>
      <c r="V8" s="446" t="s">
        <v>114</v>
      </c>
      <c r="W8" s="444" t="str">
        <f>'Eingabe Planung'!M6</f>
        <v>Plan</v>
      </c>
      <c r="X8" s="445" t="str">
        <f>'Eingabe Ist'!K6</f>
        <v>IST</v>
      </c>
      <c r="Y8" s="446" t="s">
        <v>114</v>
      </c>
      <c r="Z8" s="444" t="str">
        <f>'Eingabe Planung'!N6</f>
        <v>Plan</v>
      </c>
      <c r="AA8" s="445" t="str">
        <f>'Eingabe Ist'!L6</f>
        <v>IST</v>
      </c>
      <c r="AB8" s="446" t="s">
        <v>114</v>
      </c>
      <c r="AC8" s="444" t="str">
        <f>'Eingabe Planung'!O6</f>
        <v>Plan</v>
      </c>
      <c r="AD8" s="445" t="str">
        <f>'Eingabe Ist'!M6</f>
        <v>IST</v>
      </c>
      <c r="AE8" s="446" t="s">
        <v>114</v>
      </c>
      <c r="AF8" s="444" t="str">
        <f>'Eingabe Planung'!P6</f>
        <v>Plan</v>
      </c>
      <c r="AG8" s="445" t="str">
        <f>'Eingabe Ist'!N6</f>
        <v>IST</v>
      </c>
      <c r="AH8" s="446" t="s">
        <v>114</v>
      </c>
      <c r="AI8" s="444" t="str">
        <f>'Eingabe Planung'!Q6</f>
        <v>Plan</v>
      </c>
      <c r="AJ8" s="445" t="str">
        <f>'Eingabe Ist'!O6</f>
        <v>IST</v>
      </c>
      <c r="AK8" s="446" t="s">
        <v>114</v>
      </c>
      <c r="AL8" s="444" t="str">
        <f>'Eingabe Planung'!R6</f>
        <v>Plan</v>
      </c>
      <c r="AM8" s="445" t="str">
        <f>'Eingabe Ist'!P6</f>
        <v>IST</v>
      </c>
      <c r="AN8" s="446" t="s">
        <v>114</v>
      </c>
      <c r="AO8" s="444" t="str">
        <f>'Eingabe Planung'!S6</f>
        <v>Plan</v>
      </c>
      <c r="AP8" s="445" t="str">
        <f>'Eingabe Ist'!Q6</f>
        <v>IST</v>
      </c>
      <c r="AQ8" s="446" t="s">
        <v>114</v>
      </c>
      <c r="AR8" s="444" t="str">
        <f>'Eingabe Planung'!T6</f>
        <v>Plan</v>
      </c>
      <c r="AS8" s="445">
        <f>'Eingabe Ist'!AA6</f>
        <v>0</v>
      </c>
      <c r="AT8" s="446">
        <f>'Eingabe Planung'!AE6</f>
        <v>0</v>
      </c>
      <c r="AU8" s="444">
        <f>'Eingabe Ist'!AB6</f>
        <v>0</v>
      </c>
      <c r="AV8" s="445">
        <f>'Eingabe Planung'!AI6</f>
        <v>0</v>
      </c>
      <c r="AW8" s="446">
        <f>'Eingabe Ist'!AF6</f>
        <v>0</v>
      </c>
      <c r="AX8" s="444">
        <f>'Eingabe Planung'!AJ6</f>
        <v>0</v>
      </c>
      <c r="AY8" s="445">
        <f>'Eingabe Ist'!AG6</f>
        <v>0</v>
      </c>
      <c r="AZ8" s="447" t="str">
        <f>'Eingabe Ist'!R6</f>
        <v>IST</v>
      </c>
      <c r="BA8" s="446" t="s">
        <v>114</v>
      </c>
    </row>
    <row r="9" spans="2:53" s="440" customFormat="1" ht="21.75" thickBot="1" thickTop="1">
      <c r="B9" s="448" t="str">
        <f>'Eingabe Planung'!B7</f>
        <v>Einnahmen</v>
      </c>
      <c r="C9" s="449"/>
      <c r="D9" s="284"/>
      <c r="E9" s="285"/>
      <c r="F9" s="284"/>
      <c r="G9" s="285"/>
      <c r="H9" s="284"/>
      <c r="I9" s="285"/>
      <c r="J9" s="284"/>
      <c r="K9" s="450"/>
      <c r="L9" s="451"/>
      <c r="M9" s="452"/>
      <c r="N9" s="450"/>
      <c r="O9" s="451"/>
      <c r="P9" s="452"/>
      <c r="Q9" s="450"/>
      <c r="R9" s="451"/>
      <c r="S9" s="452"/>
      <c r="T9" s="450"/>
      <c r="U9" s="451"/>
      <c r="V9" s="452"/>
      <c r="W9" s="450"/>
      <c r="X9" s="451"/>
      <c r="Y9" s="452"/>
      <c r="Z9" s="450"/>
      <c r="AA9" s="451"/>
      <c r="AB9" s="452"/>
      <c r="AC9" s="450"/>
      <c r="AD9" s="451"/>
      <c r="AE9" s="452"/>
      <c r="AF9" s="450"/>
      <c r="AG9" s="451"/>
      <c r="AH9" s="452"/>
      <c r="AI9" s="450"/>
      <c r="AJ9" s="451"/>
      <c r="AK9" s="452"/>
      <c r="AL9" s="450"/>
      <c r="AM9" s="451"/>
      <c r="AN9" s="452"/>
      <c r="AO9" s="450"/>
      <c r="AP9" s="451"/>
      <c r="AQ9" s="452"/>
      <c r="AR9" s="450"/>
      <c r="AS9" s="451"/>
      <c r="AT9" s="452"/>
      <c r="AU9" s="450"/>
      <c r="AV9" s="451"/>
      <c r="AW9" s="452"/>
      <c r="AX9" s="450"/>
      <c r="AY9" s="451"/>
      <c r="AZ9" s="453"/>
      <c r="BA9" s="454"/>
    </row>
    <row r="10" spans="2:53" ht="18.75" thickTop="1">
      <c r="B10" s="455" t="str">
        <f>'Eingabe Planung'!B8</f>
        <v>Pflanzenbau</v>
      </c>
      <c r="C10" s="456">
        <f>'Eingabe Planung'!C8</f>
        <v>0</v>
      </c>
      <c r="D10" s="457"/>
      <c r="E10" s="458">
        <f>'Eingabe Planung'!E8</f>
        <v>0</v>
      </c>
      <c r="F10" s="459"/>
      <c r="G10" s="458">
        <f>'Eingabe Ist'!E8</f>
        <v>0</v>
      </c>
      <c r="H10" s="459"/>
      <c r="I10" s="460">
        <f>G10-E10</f>
        <v>0</v>
      </c>
      <c r="J10" s="459"/>
      <c r="K10" s="461">
        <f>'Eingabe Planung'!I8</f>
        <v>0</v>
      </c>
      <c r="L10" s="462">
        <f>'Eingabe Ist'!G8</f>
        <v>0</v>
      </c>
      <c r="M10" s="463">
        <f>L10-K10</f>
        <v>0</v>
      </c>
      <c r="N10" s="461">
        <f>'Eingabe Planung'!J8</f>
        <v>0</v>
      </c>
      <c r="O10" s="462">
        <f>'Eingabe Ist'!H8</f>
        <v>0</v>
      </c>
      <c r="P10" s="463">
        <f>O10-N10</f>
        <v>0</v>
      </c>
      <c r="Q10" s="461">
        <f>'Eingabe Planung'!K8</f>
        <v>0</v>
      </c>
      <c r="R10" s="462">
        <f>'Eingabe Ist'!I8</f>
        <v>0</v>
      </c>
      <c r="S10" s="463">
        <f>R10-Q10</f>
        <v>0</v>
      </c>
      <c r="T10" s="461">
        <f>'Eingabe Planung'!L8</f>
        <v>0</v>
      </c>
      <c r="U10" s="462">
        <f>'Eingabe Ist'!J8</f>
        <v>0</v>
      </c>
      <c r="V10" s="463">
        <f>U10-T10</f>
        <v>0</v>
      </c>
      <c r="W10" s="461">
        <f>'Eingabe Planung'!M8</f>
        <v>0</v>
      </c>
      <c r="X10" s="462">
        <f>'Eingabe Ist'!K8</f>
        <v>0</v>
      </c>
      <c r="Y10" s="463">
        <f>X10-W10</f>
        <v>0</v>
      </c>
      <c r="Z10" s="461">
        <f>'Eingabe Planung'!N8</f>
        <v>0</v>
      </c>
      <c r="AA10" s="462">
        <f>'Eingabe Ist'!L8</f>
        <v>0</v>
      </c>
      <c r="AB10" s="463">
        <f>AA10-Z10</f>
        <v>0</v>
      </c>
      <c r="AC10" s="461">
        <f>'Eingabe Planung'!O8</f>
        <v>0</v>
      </c>
      <c r="AD10" s="462">
        <f>'Eingabe Ist'!M8</f>
        <v>0</v>
      </c>
      <c r="AE10" s="463">
        <f>AD10-AC10</f>
        <v>0</v>
      </c>
      <c r="AF10" s="461">
        <f>'Eingabe Planung'!P8</f>
        <v>0</v>
      </c>
      <c r="AG10" s="462">
        <f>'Eingabe Ist'!N8</f>
        <v>0</v>
      </c>
      <c r="AH10" s="463">
        <f>AG10-AF10</f>
        <v>0</v>
      </c>
      <c r="AI10" s="461">
        <f>'Eingabe Planung'!Q8</f>
        <v>0</v>
      </c>
      <c r="AJ10" s="462">
        <f>'Eingabe Ist'!O8</f>
        <v>0</v>
      </c>
      <c r="AK10" s="463">
        <f>AJ10-AI10</f>
        <v>0</v>
      </c>
      <c r="AL10" s="461">
        <f>'Eingabe Planung'!R8</f>
        <v>0</v>
      </c>
      <c r="AM10" s="462">
        <f>'Eingabe Ist'!P8</f>
        <v>0</v>
      </c>
      <c r="AN10" s="463">
        <f>AM10-AL10</f>
        <v>0</v>
      </c>
      <c r="AO10" s="461">
        <f>'Eingabe Planung'!S8</f>
        <v>0</v>
      </c>
      <c r="AP10" s="462">
        <f>'Eingabe Ist'!Q8</f>
        <v>0</v>
      </c>
      <c r="AQ10" s="463">
        <f>AP10-AO10</f>
        <v>0</v>
      </c>
      <c r="AR10" s="461">
        <f>'Eingabe Planung'!T8</f>
        <v>0</v>
      </c>
      <c r="AS10" s="462">
        <f>'Eingabe Ist'!AA8</f>
        <v>0</v>
      </c>
      <c r="AT10" s="463">
        <f>'Eingabe Planung'!AE8</f>
        <v>0</v>
      </c>
      <c r="AU10" s="461">
        <f>'Eingabe Ist'!AB8</f>
        <v>0</v>
      </c>
      <c r="AV10" s="462">
        <f>'Eingabe Planung'!AI8</f>
        <v>0</v>
      </c>
      <c r="AW10" s="463">
        <f>'Eingabe Ist'!AF8</f>
        <v>0</v>
      </c>
      <c r="AX10" s="461">
        <f>'Eingabe Planung'!AJ8</f>
        <v>0</v>
      </c>
      <c r="AY10" s="462">
        <f>'Eingabe Ist'!AG8</f>
        <v>0</v>
      </c>
      <c r="AZ10" s="464">
        <f>'Eingabe Ist'!R8</f>
        <v>0</v>
      </c>
      <c r="BA10" s="463">
        <f>AZ10-AR10</f>
        <v>0</v>
      </c>
    </row>
    <row r="11" spans="2:53" ht="18">
      <c r="B11" s="455" t="str">
        <f>'Eingabe Planung'!B9</f>
        <v>Rinder</v>
      </c>
      <c r="C11" s="456">
        <f>'Eingabe Planung'!C9</f>
        <v>0</v>
      </c>
      <c r="D11" s="457"/>
      <c r="E11" s="465">
        <f>'Eingabe Planung'!E9</f>
        <v>0</v>
      </c>
      <c r="F11" s="459"/>
      <c r="G11" s="465">
        <f>'Eingabe Ist'!E9</f>
        <v>0</v>
      </c>
      <c r="H11" s="459"/>
      <c r="I11" s="466">
        <f aca="true" t="shared" si="0" ref="I11:I19">G11-E11</f>
        <v>0</v>
      </c>
      <c r="J11" s="459"/>
      <c r="K11" s="467">
        <f>'Eingabe Planung'!I9</f>
        <v>0</v>
      </c>
      <c r="L11" s="468">
        <f>'Eingabe Ist'!G9</f>
        <v>0</v>
      </c>
      <c r="M11" s="463">
        <f>L11-K11</f>
        <v>0</v>
      </c>
      <c r="N11" s="467">
        <f>'Eingabe Planung'!J9</f>
        <v>0</v>
      </c>
      <c r="O11" s="468">
        <f>'Eingabe Ist'!H9</f>
        <v>0</v>
      </c>
      <c r="P11" s="463">
        <f aca="true" t="shared" si="1" ref="P11:P19">O11-N11</f>
        <v>0</v>
      </c>
      <c r="Q11" s="467">
        <f>'Eingabe Planung'!K9</f>
        <v>0</v>
      </c>
      <c r="R11" s="468">
        <f>'Eingabe Ist'!I9</f>
        <v>0</v>
      </c>
      <c r="S11" s="463">
        <f aca="true" t="shared" si="2" ref="S11:S19">R11-Q11</f>
        <v>0</v>
      </c>
      <c r="T11" s="467">
        <f>'Eingabe Planung'!L9</f>
        <v>0</v>
      </c>
      <c r="U11" s="468">
        <f>'Eingabe Ist'!J9</f>
        <v>0</v>
      </c>
      <c r="V11" s="463">
        <f aca="true" t="shared" si="3" ref="V11:V19">U11-T11</f>
        <v>0</v>
      </c>
      <c r="W11" s="467">
        <f>'Eingabe Planung'!M9</f>
        <v>0</v>
      </c>
      <c r="X11" s="468">
        <f>'Eingabe Ist'!K9</f>
        <v>0</v>
      </c>
      <c r="Y11" s="463">
        <f aca="true" t="shared" si="4" ref="Y11:Y19">X11-W11</f>
        <v>0</v>
      </c>
      <c r="Z11" s="467">
        <f>'Eingabe Planung'!N9</f>
        <v>0</v>
      </c>
      <c r="AA11" s="468">
        <f>'Eingabe Ist'!L9</f>
        <v>0</v>
      </c>
      <c r="AB11" s="463">
        <f aca="true" t="shared" si="5" ref="AB11:AB19">AA11-Z11</f>
        <v>0</v>
      </c>
      <c r="AC11" s="467">
        <f>'Eingabe Planung'!O9</f>
        <v>0</v>
      </c>
      <c r="AD11" s="468">
        <f>'Eingabe Ist'!M9</f>
        <v>0</v>
      </c>
      <c r="AE11" s="463">
        <f aca="true" t="shared" si="6" ref="AE11:AE19">AD11-AC11</f>
        <v>0</v>
      </c>
      <c r="AF11" s="467">
        <f>'Eingabe Planung'!P9</f>
        <v>0</v>
      </c>
      <c r="AG11" s="468">
        <f>'Eingabe Ist'!N9</f>
        <v>0</v>
      </c>
      <c r="AH11" s="463">
        <f aca="true" t="shared" si="7" ref="AH11:AH19">AG11-AF11</f>
        <v>0</v>
      </c>
      <c r="AI11" s="467">
        <f>'Eingabe Planung'!Q9</f>
        <v>0</v>
      </c>
      <c r="AJ11" s="468">
        <f>'Eingabe Ist'!O9</f>
        <v>0</v>
      </c>
      <c r="AK11" s="463">
        <f aca="true" t="shared" si="8" ref="AK11:AK19">AJ11-AI11</f>
        <v>0</v>
      </c>
      <c r="AL11" s="467">
        <f>'Eingabe Planung'!R9</f>
        <v>0</v>
      </c>
      <c r="AM11" s="468">
        <f>'Eingabe Ist'!P9</f>
        <v>0</v>
      </c>
      <c r="AN11" s="463">
        <f aca="true" t="shared" si="9" ref="AN11:AN19">AM11-AL11</f>
        <v>0</v>
      </c>
      <c r="AO11" s="467">
        <f>'Eingabe Planung'!S9</f>
        <v>0</v>
      </c>
      <c r="AP11" s="468">
        <f>'Eingabe Ist'!Q9</f>
        <v>0</v>
      </c>
      <c r="AQ11" s="463">
        <f aca="true" t="shared" si="10" ref="AQ11:AQ19">AP11-AO11</f>
        <v>0</v>
      </c>
      <c r="AR11" s="467">
        <f>'Eingabe Planung'!T9</f>
        <v>0</v>
      </c>
      <c r="AS11" s="468">
        <f>'Eingabe Ist'!AA9</f>
        <v>0</v>
      </c>
      <c r="AT11" s="463">
        <f>'Eingabe Planung'!AE9</f>
        <v>0</v>
      </c>
      <c r="AU11" s="467">
        <f>'Eingabe Ist'!AB9</f>
        <v>0</v>
      </c>
      <c r="AV11" s="468">
        <f>'Eingabe Planung'!AI9</f>
        <v>0</v>
      </c>
      <c r="AW11" s="463">
        <f>'Eingabe Ist'!AF9</f>
        <v>0</v>
      </c>
      <c r="AX11" s="467">
        <f>'Eingabe Planung'!AJ9</f>
        <v>0</v>
      </c>
      <c r="AY11" s="468">
        <f>'Eingabe Ist'!AG9</f>
        <v>0</v>
      </c>
      <c r="AZ11" s="464">
        <f>'Eingabe Ist'!R9</f>
        <v>0</v>
      </c>
      <c r="BA11" s="463">
        <f aca="true" t="shared" si="11" ref="BA11:BA19">AZ11-AR11</f>
        <v>0</v>
      </c>
    </row>
    <row r="12" spans="2:53" ht="18">
      <c r="B12" s="455" t="str">
        <f>'Eingabe Planung'!B10</f>
        <v>Milch</v>
      </c>
      <c r="C12" s="456">
        <f>'Eingabe Planung'!C10</f>
        <v>0</v>
      </c>
      <c r="D12" s="457"/>
      <c r="E12" s="465">
        <f>'Eingabe Planung'!E10</f>
        <v>0</v>
      </c>
      <c r="F12" s="459"/>
      <c r="G12" s="465">
        <f>'Eingabe Ist'!E10</f>
        <v>0</v>
      </c>
      <c r="H12" s="459"/>
      <c r="I12" s="466">
        <f t="shared" si="0"/>
        <v>0</v>
      </c>
      <c r="J12" s="459"/>
      <c r="K12" s="467">
        <f>'Eingabe Planung'!I10</f>
        <v>0</v>
      </c>
      <c r="L12" s="468">
        <f>'Eingabe Ist'!G10</f>
        <v>0</v>
      </c>
      <c r="M12" s="463">
        <f aca="true" t="shared" si="12" ref="M12:M19">L12-K12</f>
        <v>0</v>
      </c>
      <c r="N12" s="467">
        <f>'Eingabe Planung'!J10</f>
        <v>0</v>
      </c>
      <c r="O12" s="468">
        <f>'Eingabe Ist'!H10</f>
        <v>0</v>
      </c>
      <c r="P12" s="463">
        <f t="shared" si="1"/>
        <v>0</v>
      </c>
      <c r="Q12" s="467">
        <f>'Eingabe Planung'!K10</f>
        <v>0</v>
      </c>
      <c r="R12" s="468">
        <f>'Eingabe Ist'!I10</f>
        <v>0</v>
      </c>
      <c r="S12" s="463">
        <f t="shared" si="2"/>
        <v>0</v>
      </c>
      <c r="T12" s="467">
        <f>'Eingabe Planung'!L10</f>
        <v>0</v>
      </c>
      <c r="U12" s="468">
        <f>'Eingabe Ist'!J10</f>
        <v>0</v>
      </c>
      <c r="V12" s="463">
        <f t="shared" si="3"/>
        <v>0</v>
      </c>
      <c r="W12" s="467">
        <f>'Eingabe Planung'!M10</f>
        <v>0</v>
      </c>
      <c r="X12" s="468">
        <f>'Eingabe Ist'!K10</f>
        <v>0</v>
      </c>
      <c r="Y12" s="463">
        <f t="shared" si="4"/>
        <v>0</v>
      </c>
      <c r="Z12" s="467">
        <f>'Eingabe Planung'!N10</f>
        <v>0</v>
      </c>
      <c r="AA12" s="468">
        <f>'Eingabe Ist'!L10</f>
        <v>0</v>
      </c>
      <c r="AB12" s="463">
        <f t="shared" si="5"/>
        <v>0</v>
      </c>
      <c r="AC12" s="467">
        <f>'Eingabe Planung'!O10</f>
        <v>0</v>
      </c>
      <c r="AD12" s="468">
        <f>'Eingabe Ist'!M10</f>
        <v>0</v>
      </c>
      <c r="AE12" s="463">
        <f t="shared" si="6"/>
        <v>0</v>
      </c>
      <c r="AF12" s="467">
        <f>'Eingabe Planung'!P10</f>
        <v>0</v>
      </c>
      <c r="AG12" s="468">
        <f>'Eingabe Ist'!N10</f>
        <v>0</v>
      </c>
      <c r="AH12" s="463">
        <f t="shared" si="7"/>
        <v>0</v>
      </c>
      <c r="AI12" s="467">
        <f>'Eingabe Planung'!Q10</f>
        <v>0</v>
      </c>
      <c r="AJ12" s="468">
        <f>'Eingabe Ist'!O10</f>
        <v>0</v>
      </c>
      <c r="AK12" s="463">
        <f t="shared" si="8"/>
        <v>0</v>
      </c>
      <c r="AL12" s="467">
        <f>'Eingabe Planung'!R10</f>
        <v>0</v>
      </c>
      <c r="AM12" s="468">
        <f>'Eingabe Ist'!P10</f>
        <v>0</v>
      </c>
      <c r="AN12" s="463">
        <f t="shared" si="9"/>
        <v>0</v>
      </c>
      <c r="AO12" s="467">
        <f>'Eingabe Planung'!S10</f>
        <v>0</v>
      </c>
      <c r="AP12" s="468">
        <f>'Eingabe Ist'!Q10</f>
        <v>0</v>
      </c>
      <c r="AQ12" s="463">
        <f t="shared" si="10"/>
        <v>0</v>
      </c>
      <c r="AR12" s="467">
        <f>'Eingabe Planung'!T10</f>
        <v>0</v>
      </c>
      <c r="AS12" s="468">
        <f>'Eingabe Ist'!AA10</f>
        <v>0</v>
      </c>
      <c r="AT12" s="463">
        <f>'Eingabe Planung'!AE10</f>
        <v>0</v>
      </c>
      <c r="AU12" s="467">
        <f>'Eingabe Ist'!AB10</f>
        <v>0</v>
      </c>
      <c r="AV12" s="468">
        <f>'Eingabe Planung'!AI10</f>
        <v>0</v>
      </c>
      <c r="AW12" s="463">
        <f>'Eingabe Ist'!AF10</f>
        <v>0</v>
      </c>
      <c r="AX12" s="467">
        <f>'Eingabe Planung'!AJ10</f>
        <v>0</v>
      </c>
      <c r="AY12" s="468">
        <f>'Eingabe Ist'!AG10</f>
        <v>0</v>
      </c>
      <c r="AZ12" s="464">
        <f>'Eingabe Ist'!R10</f>
        <v>0</v>
      </c>
      <c r="BA12" s="463">
        <f t="shared" si="11"/>
        <v>0</v>
      </c>
    </row>
    <row r="13" spans="2:53" ht="18">
      <c r="B13" s="455" t="str">
        <f>'Eingabe Planung'!B11</f>
        <v>Mastschweine</v>
      </c>
      <c r="C13" s="456">
        <f>'Eingabe Planung'!C11</f>
        <v>0</v>
      </c>
      <c r="D13" s="457"/>
      <c r="E13" s="465">
        <f>'Eingabe Planung'!E11</f>
        <v>0</v>
      </c>
      <c r="F13" s="459"/>
      <c r="G13" s="465">
        <f>'Eingabe Ist'!E11</f>
        <v>0</v>
      </c>
      <c r="H13" s="459"/>
      <c r="I13" s="466">
        <f t="shared" si="0"/>
        <v>0</v>
      </c>
      <c r="J13" s="459"/>
      <c r="K13" s="467">
        <f>'Eingabe Planung'!I11</f>
        <v>0</v>
      </c>
      <c r="L13" s="468">
        <f>'Eingabe Ist'!G11</f>
        <v>0</v>
      </c>
      <c r="M13" s="463">
        <f t="shared" si="12"/>
        <v>0</v>
      </c>
      <c r="N13" s="467">
        <f>'Eingabe Planung'!J11</f>
        <v>0</v>
      </c>
      <c r="O13" s="468">
        <f>'Eingabe Ist'!H11</f>
        <v>0</v>
      </c>
      <c r="P13" s="463">
        <f t="shared" si="1"/>
        <v>0</v>
      </c>
      <c r="Q13" s="467">
        <f>'Eingabe Planung'!K11</f>
        <v>0</v>
      </c>
      <c r="R13" s="468">
        <f>'Eingabe Ist'!I11</f>
        <v>0</v>
      </c>
      <c r="S13" s="463">
        <f t="shared" si="2"/>
        <v>0</v>
      </c>
      <c r="T13" s="467">
        <f>'Eingabe Planung'!L11</f>
        <v>0</v>
      </c>
      <c r="U13" s="468">
        <f>'Eingabe Ist'!J11</f>
        <v>0</v>
      </c>
      <c r="V13" s="463">
        <f t="shared" si="3"/>
        <v>0</v>
      </c>
      <c r="W13" s="467">
        <f>'Eingabe Planung'!M11</f>
        <v>0</v>
      </c>
      <c r="X13" s="468">
        <f>'Eingabe Ist'!K11</f>
        <v>0</v>
      </c>
      <c r="Y13" s="463">
        <f t="shared" si="4"/>
        <v>0</v>
      </c>
      <c r="Z13" s="467">
        <f>'Eingabe Planung'!N11</f>
        <v>0</v>
      </c>
      <c r="AA13" s="468">
        <f>'Eingabe Ist'!L11</f>
        <v>0</v>
      </c>
      <c r="AB13" s="463">
        <f t="shared" si="5"/>
        <v>0</v>
      </c>
      <c r="AC13" s="467">
        <f>'Eingabe Planung'!O11</f>
        <v>0</v>
      </c>
      <c r="AD13" s="468">
        <f>'Eingabe Ist'!M11</f>
        <v>0</v>
      </c>
      <c r="AE13" s="463">
        <f t="shared" si="6"/>
        <v>0</v>
      </c>
      <c r="AF13" s="467">
        <f>'Eingabe Planung'!P11</f>
        <v>0</v>
      </c>
      <c r="AG13" s="468">
        <f>'Eingabe Ist'!N11</f>
        <v>0</v>
      </c>
      <c r="AH13" s="463">
        <f t="shared" si="7"/>
        <v>0</v>
      </c>
      <c r="AI13" s="467">
        <f>'Eingabe Planung'!Q11</f>
        <v>0</v>
      </c>
      <c r="AJ13" s="468">
        <f>'Eingabe Ist'!O11</f>
        <v>0</v>
      </c>
      <c r="AK13" s="463">
        <f t="shared" si="8"/>
        <v>0</v>
      </c>
      <c r="AL13" s="467">
        <f>'Eingabe Planung'!R11</f>
        <v>0</v>
      </c>
      <c r="AM13" s="468">
        <f>'Eingabe Ist'!P11</f>
        <v>0</v>
      </c>
      <c r="AN13" s="463">
        <f t="shared" si="9"/>
        <v>0</v>
      </c>
      <c r="AO13" s="467">
        <f>'Eingabe Planung'!S11</f>
        <v>0</v>
      </c>
      <c r="AP13" s="468">
        <f>'Eingabe Ist'!Q11</f>
        <v>0</v>
      </c>
      <c r="AQ13" s="463">
        <f t="shared" si="10"/>
        <v>0</v>
      </c>
      <c r="AR13" s="467">
        <f>'Eingabe Planung'!T11</f>
        <v>0</v>
      </c>
      <c r="AS13" s="468">
        <f>'Eingabe Ist'!AA11</f>
        <v>0</v>
      </c>
      <c r="AT13" s="463" t="e">
        <f>'Eingabe Planung'!#REF!</f>
        <v>#REF!</v>
      </c>
      <c r="AU13" s="467">
        <f>'Eingabe Ist'!AB11</f>
        <v>0</v>
      </c>
      <c r="AV13" s="468">
        <f>'Eingabe Planung'!AI11</f>
        <v>0</v>
      </c>
      <c r="AW13" s="463">
        <f>'Eingabe Ist'!AF11</f>
        <v>0</v>
      </c>
      <c r="AX13" s="467">
        <f>'Eingabe Planung'!AJ11</f>
        <v>0</v>
      </c>
      <c r="AY13" s="468">
        <f>'Eingabe Ist'!AG11</f>
        <v>0</v>
      </c>
      <c r="AZ13" s="464">
        <f>'Eingabe Ist'!R11</f>
        <v>0</v>
      </c>
      <c r="BA13" s="463">
        <f t="shared" si="11"/>
        <v>0</v>
      </c>
    </row>
    <row r="14" spans="2:53" ht="18">
      <c r="B14" s="455">
        <f>'Eingabe Planung'!B12</f>
        <v>0</v>
      </c>
      <c r="C14" s="456">
        <f>'Eingabe Planung'!C12</f>
        <v>0</v>
      </c>
      <c r="D14" s="457"/>
      <c r="E14" s="465">
        <f>'Eingabe Planung'!E12</f>
        <v>0</v>
      </c>
      <c r="F14" s="459"/>
      <c r="G14" s="465">
        <f>'Eingabe Ist'!E12</f>
        <v>0</v>
      </c>
      <c r="H14" s="459"/>
      <c r="I14" s="466">
        <f t="shared" si="0"/>
        <v>0</v>
      </c>
      <c r="J14" s="459"/>
      <c r="K14" s="467">
        <f>'Eingabe Planung'!I12</f>
        <v>0</v>
      </c>
      <c r="L14" s="468">
        <f>'Eingabe Ist'!G12</f>
        <v>0</v>
      </c>
      <c r="M14" s="463">
        <f t="shared" si="12"/>
        <v>0</v>
      </c>
      <c r="N14" s="467">
        <f>'Eingabe Planung'!J12</f>
        <v>0</v>
      </c>
      <c r="O14" s="468">
        <f>'Eingabe Ist'!H12</f>
        <v>0</v>
      </c>
      <c r="P14" s="463">
        <f t="shared" si="1"/>
        <v>0</v>
      </c>
      <c r="Q14" s="467">
        <f>'Eingabe Planung'!K12</f>
        <v>0</v>
      </c>
      <c r="R14" s="468">
        <f>'Eingabe Ist'!I12</f>
        <v>0</v>
      </c>
      <c r="S14" s="463">
        <f t="shared" si="2"/>
        <v>0</v>
      </c>
      <c r="T14" s="467">
        <f>'Eingabe Planung'!L12</f>
        <v>0</v>
      </c>
      <c r="U14" s="468">
        <f>'Eingabe Ist'!J12</f>
        <v>0</v>
      </c>
      <c r="V14" s="463">
        <f t="shared" si="3"/>
        <v>0</v>
      </c>
      <c r="W14" s="467">
        <f>'Eingabe Planung'!M12</f>
        <v>0</v>
      </c>
      <c r="X14" s="468">
        <f>'Eingabe Ist'!K12</f>
        <v>0</v>
      </c>
      <c r="Y14" s="463">
        <f t="shared" si="4"/>
        <v>0</v>
      </c>
      <c r="Z14" s="467">
        <f>'Eingabe Planung'!N12</f>
        <v>0</v>
      </c>
      <c r="AA14" s="468">
        <f>'Eingabe Ist'!L12</f>
        <v>0</v>
      </c>
      <c r="AB14" s="463">
        <f t="shared" si="5"/>
        <v>0</v>
      </c>
      <c r="AC14" s="467">
        <f>'Eingabe Planung'!O12</f>
        <v>0</v>
      </c>
      <c r="AD14" s="468">
        <f>'Eingabe Ist'!M12</f>
        <v>0</v>
      </c>
      <c r="AE14" s="463">
        <f t="shared" si="6"/>
        <v>0</v>
      </c>
      <c r="AF14" s="467">
        <f>'Eingabe Planung'!P12</f>
        <v>0</v>
      </c>
      <c r="AG14" s="468">
        <f>'Eingabe Ist'!N12</f>
        <v>0</v>
      </c>
      <c r="AH14" s="463">
        <f t="shared" si="7"/>
        <v>0</v>
      </c>
      <c r="AI14" s="467">
        <f>'Eingabe Planung'!Q12</f>
        <v>0</v>
      </c>
      <c r="AJ14" s="468">
        <f>'Eingabe Ist'!O12</f>
        <v>0</v>
      </c>
      <c r="AK14" s="463">
        <f t="shared" si="8"/>
        <v>0</v>
      </c>
      <c r="AL14" s="467">
        <f>'Eingabe Planung'!R12</f>
        <v>0</v>
      </c>
      <c r="AM14" s="468">
        <f>'Eingabe Ist'!P12</f>
        <v>0</v>
      </c>
      <c r="AN14" s="463">
        <f t="shared" si="9"/>
        <v>0</v>
      </c>
      <c r="AO14" s="467">
        <f>'Eingabe Planung'!S12</f>
        <v>0</v>
      </c>
      <c r="AP14" s="468">
        <f>'Eingabe Ist'!Q12</f>
        <v>0</v>
      </c>
      <c r="AQ14" s="463">
        <f t="shared" si="10"/>
        <v>0</v>
      </c>
      <c r="AR14" s="467">
        <f>'Eingabe Planung'!T12</f>
        <v>0</v>
      </c>
      <c r="AS14" s="468">
        <f>'Eingabe Ist'!AA12</f>
        <v>0</v>
      </c>
      <c r="AT14" s="463" t="e">
        <f>'Eingabe Planung'!#REF!</f>
        <v>#REF!</v>
      </c>
      <c r="AU14" s="467">
        <f>'Eingabe Ist'!AB12</f>
        <v>0</v>
      </c>
      <c r="AV14" s="468">
        <f>'Eingabe Planung'!AI12</f>
        <v>0</v>
      </c>
      <c r="AW14" s="463">
        <f>'Eingabe Ist'!AF12</f>
        <v>0</v>
      </c>
      <c r="AX14" s="467">
        <f>'Eingabe Planung'!AJ12</f>
        <v>0</v>
      </c>
      <c r="AY14" s="468">
        <f>'Eingabe Ist'!AG12</f>
        <v>0</v>
      </c>
      <c r="AZ14" s="464">
        <f>'Eingabe Ist'!R12</f>
        <v>0</v>
      </c>
      <c r="BA14" s="463">
        <f t="shared" si="11"/>
        <v>0</v>
      </c>
    </row>
    <row r="15" spans="2:53" ht="18">
      <c r="B15" s="455" t="str">
        <f>'Eingabe Planung'!B13</f>
        <v>Direktzahlungen</v>
      </c>
      <c r="C15" s="456">
        <f>'Eingabe Planung'!C13</f>
        <v>0</v>
      </c>
      <c r="D15" s="457"/>
      <c r="E15" s="465">
        <f>'Eingabe Planung'!E13</f>
        <v>0</v>
      </c>
      <c r="F15" s="459"/>
      <c r="G15" s="465">
        <f>'Eingabe Ist'!E13</f>
        <v>0</v>
      </c>
      <c r="H15" s="459"/>
      <c r="I15" s="466">
        <f t="shared" si="0"/>
        <v>0</v>
      </c>
      <c r="J15" s="459"/>
      <c r="K15" s="467">
        <f>'Eingabe Planung'!I13</f>
        <v>0</v>
      </c>
      <c r="L15" s="468">
        <f>'Eingabe Ist'!G13</f>
        <v>0</v>
      </c>
      <c r="M15" s="463">
        <f t="shared" si="12"/>
        <v>0</v>
      </c>
      <c r="N15" s="467">
        <f>'Eingabe Planung'!J13</f>
        <v>0</v>
      </c>
      <c r="O15" s="468">
        <f>'Eingabe Ist'!H13</f>
        <v>0</v>
      </c>
      <c r="P15" s="463">
        <f t="shared" si="1"/>
        <v>0</v>
      </c>
      <c r="Q15" s="467">
        <f>'Eingabe Planung'!K13</f>
        <v>0</v>
      </c>
      <c r="R15" s="468">
        <f>'Eingabe Ist'!I13</f>
        <v>0</v>
      </c>
      <c r="S15" s="463">
        <f t="shared" si="2"/>
        <v>0</v>
      </c>
      <c r="T15" s="467">
        <f>'Eingabe Planung'!L13</f>
        <v>0</v>
      </c>
      <c r="U15" s="468">
        <f>'Eingabe Ist'!J13</f>
        <v>0</v>
      </c>
      <c r="V15" s="463">
        <f t="shared" si="3"/>
        <v>0</v>
      </c>
      <c r="W15" s="467">
        <f>'Eingabe Planung'!M13</f>
        <v>0</v>
      </c>
      <c r="X15" s="468">
        <f>'Eingabe Ist'!K13</f>
        <v>0</v>
      </c>
      <c r="Y15" s="463">
        <f t="shared" si="4"/>
        <v>0</v>
      </c>
      <c r="Z15" s="467">
        <f>'Eingabe Planung'!N13</f>
        <v>0</v>
      </c>
      <c r="AA15" s="468">
        <f>'Eingabe Ist'!L13</f>
        <v>0</v>
      </c>
      <c r="AB15" s="463">
        <f t="shared" si="5"/>
        <v>0</v>
      </c>
      <c r="AC15" s="467">
        <f>'Eingabe Planung'!O13</f>
        <v>0</v>
      </c>
      <c r="AD15" s="468">
        <f>'Eingabe Ist'!M13</f>
        <v>0</v>
      </c>
      <c r="AE15" s="463">
        <f t="shared" si="6"/>
        <v>0</v>
      </c>
      <c r="AF15" s="467">
        <f>'Eingabe Planung'!P13</f>
        <v>0</v>
      </c>
      <c r="AG15" s="468">
        <f>'Eingabe Ist'!N13</f>
        <v>0</v>
      </c>
      <c r="AH15" s="463">
        <f t="shared" si="7"/>
        <v>0</v>
      </c>
      <c r="AI15" s="467">
        <f>'Eingabe Planung'!Q13</f>
        <v>0</v>
      </c>
      <c r="AJ15" s="468">
        <f>'Eingabe Ist'!O13</f>
        <v>0</v>
      </c>
      <c r="AK15" s="463">
        <f t="shared" si="8"/>
        <v>0</v>
      </c>
      <c r="AL15" s="467">
        <f>'Eingabe Planung'!R13</f>
        <v>0</v>
      </c>
      <c r="AM15" s="468">
        <f>'Eingabe Ist'!P13</f>
        <v>0</v>
      </c>
      <c r="AN15" s="463">
        <f t="shared" si="9"/>
        <v>0</v>
      </c>
      <c r="AO15" s="467">
        <f>'Eingabe Planung'!S13</f>
        <v>0</v>
      </c>
      <c r="AP15" s="468">
        <f>'Eingabe Ist'!Q13</f>
        <v>0</v>
      </c>
      <c r="AQ15" s="463">
        <f t="shared" si="10"/>
        <v>0</v>
      </c>
      <c r="AR15" s="467">
        <f>'Eingabe Planung'!T13</f>
        <v>0</v>
      </c>
      <c r="AS15" s="468">
        <f>'Eingabe Ist'!AA13</f>
        <v>0</v>
      </c>
      <c r="AT15" s="463" t="e">
        <f>'Eingabe Planung'!#REF!</f>
        <v>#REF!</v>
      </c>
      <c r="AU15" s="467">
        <f>'Eingabe Ist'!AB13</f>
        <v>0</v>
      </c>
      <c r="AV15" s="468">
        <f>'Eingabe Planung'!AI13</f>
        <v>0</v>
      </c>
      <c r="AW15" s="463">
        <f>'Eingabe Ist'!AF13</f>
        <v>0</v>
      </c>
      <c r="AX15" s="467">
        <f>'Eingabe Planung'!AJ13</f>
        <v>0</v>
      </c>
      <c r="AY15" s="468">
        <f>'Eingabe Ist'!AG13</f>
        <v>0</v>
      </c>
      <c r="AZ15" s="464">
        <f>'Eingabe Ist'!R13</f>
        <v>0</v>
      </c>
      <c r="BA15" s="463">
        <f t="shared" si="11"/>
        <v>0</v>
      </c>
    </row>
    <row r="16" spans="2:53" ht="18">
      <c r="B16" s="455">
        <f>'Eingabe Planung'!B14</f>
        <v>0</v>
      </c>
      <c r="C16" s="456">
        <f>'Eingabe Planung'!C14</f>
        <v>0</v>
      </c>
      <c r="D16" s="457"/>
      <c r="E16" s="465">
        <f>'Eingabe Planung'!E14</f>
        <v>0</v>
      </c>
      <c r="F16" s="459"/>
      <c r="G16" s="465">
        <f>'Eingabe Ist'!E14</f>
        <v>0</v>
      </c>
      <c r="H16" s="459"/>
      <c r="I16" s="466">
        <f t="shared" si="0"/>
        <v>0</v>
      </c>
      <c r="J16" s="459"/>
      <c r="K16" s="467">
        <f>'Eingabe Planung'!I14</f>
        <v>0</v>
      </c>
      <c r="L16" s="468">
        <f>'Eingabe Ist'!G14</f>
        <v>0</v>
      </c>
      <c r="M16" s="463">
        <f t="shared" si="12"/>
        <v>0</v>
      </c>
      <c r="N16" s="467">
        <f>'Eingabe Planung'!J14</f>
        <v>0</v>
      </c>
      <c r="O16" s="468">
        <f>'Eingabe Ist'!H14</f>
        <v>0</v>
      </c>
      <c r="P16" s="463">
        <f t="shared" si="1"/>
        <v>0</v>
      </c>
      <c r="Q16" s="467">
        <f>'Eingabe Planung'!K14</f>
        <v>0</v>
      </c>
      <c r="R16" s="468">
        <f>'Eingabe Ist'!I14</f>
        <v>0</v>
      </c>
      <c r="S16" s="463">
        <f t="shared" si="2"/>
        <v>0</v>
      </c>
      <c r="T16" s="467">
        <f>'Eingabe Planung'!L14</f>
        <v>0</v>
      </c>
      <c r="U16" s="468">
        <f>'Eingabe Ist'!J14</f>
        <v>0</v>
      </c>
      <c r="V16" s="463">
        <f t="shared" si="3"/>
        <v>0</v>
      </c>
      <c r="W16" s="467">
        <f>'Eingabe Planung'!M14</f>
        <v>0</v>
      </c>
      <c r="X16" s="468">
        <f>'Eingabe Ist'!K14</f>
        <v>0</v>
      </c>
      <c r="Y16" s="463">
        <f t="shared" si="4"/>
        <v>0</v>
      </c>
      <c r="Z16" s="467">
        <f>'Eingabe Planung'!N14</f>
        <v>0</v>
      </c>
      <c r="AA16" s="468">
        <f>'Eingabe Ist'!L14</f>
        <v>0</v>
      </c>
      <c r="AB16" s="463">
        <f t="shared" si="5"/>
        <v>0</v>
      </c>
      <c r="AC16" s="467">
        <f>'Eingabe Planung'!O14</f>
        <v>0</v>
      </c>
      <c r="AD16" s="468">
        <f>'Eingabe Ist'!M14</f>
        <v>0</v>
      </c>
      <c r="AE16" s="463">
        <f t="shared" si="6"/>
        <v>0</v>
      </c>
      <c r="AF16" s="467">
        <f>'Eingabe Planung'!P14</f>
        <v>0</v>
      </c>
      <c r="AG16" s="468">
        <f>'Eingabe Ist'!N14</f>
        <v>0</v>
      </c>
      <c r="AH16" s="463">
        <f t="shared" si="7"/>
        <v>0</v>
      </c>
      <c r="AI16" s="467">
        <f>'Eingabe Planung'!Q14</f>
        <v>0</v>
      </c>
      <c r="AJ16" s="468">
        <f>'Eingabe Ist'!O14</f>
        <v>0</v>
      </c>
      <c r="AK16" s="463">
        <f t="shared" si="8"/>
        <v>0</v>
      </c>
      <c r="AL16" s="467">
        <f>'Eingabe Planung'!R14</f>
        <v>0</v>
      </c>
      <c r="AM16" s="468">
        <f>'Eingabe Ist'!P14</f>
        <v>0</v>
      </c>
      <c r="AN16" s="463">
        <f t="shared" si="9"/>
        <v>0</v>
      </c>
      <c r="AO16" s="467">
        <f>'Eingabe Planung'!S14</f>
        <v>0</v>
      </c>
      <c r="AP16" s="468">
        <f>'Eingabe Ist'!Q14</f>
        <v>0</v>
      </c>
      <c r="AQ16" s="463">
        <f t="shared" si="10"/>
        <v>0</v>
      </c>
      <c r="AR16" s="467">
        <f>'Eingabe Planung'!T14</f>
        <v>0</v>
      </c>
      <c r="AS16" s="468">
        <f>'Eingabe Ist'!AA14</f>
        <v>0</v>
      </c>
      <c r="AT16" s="463" t="e">
        <f>'Eingabe Planung'!#REF!</f>
        <v>#REF!</v>
      </c>
      <c r="AU16" s="467">
        <f>'Eingabe Ist'!AB14</f>
        <v>0</v>
      </c>
      <c r="AV16" s="468">
        <f>'Eingabe Planung'!AI14</f>
        <v>0</v>
      </c>
      <c r="AW16" s="463">
        <f>'Eingabe Ist'!AF14</f>
        <v>0</v>
      </c>
      <c r="AX16" s="467">
        <f>'Eingabe Planung'!AJ14</f>
        <v>0</v>
      </c>
      <c r="AY16" s="468">
        <f>'Eingabe Ist'!AG14</f>
        <v>0</v>
      </c>
      <c r="AZ16" s="464">
        <f>'Eingabe Ist'!R14</f>
        <v>0</v>
      </c>
      <c r="BA16" s="463">
        <f t="shared" si="11"/>
        <v>0</v>
      </c>
    </row>
    <row r="17" spans="2:53" ht="18">
      <c r="B17" s="455" t="str">
        <f>'Eingabe Planung'!B15</f>
        <v>Sonst Erträge</v>
      </c>
      <c r="C17" s="456">
        <f>'Eingabe Planung'!C15</f>
        <v>0</v>
      </c>
      <c r="D17" s="457"/>
      <c r="E17" s="465">
        <f>'Eingabe Planung'!E15</f>
        <v>0</v>
      </c>
      <c r="F17" s="459"/>
      <c r="G17" s="465">
        <f>'Eingabe Ist'!E15</f>
        <v>0</v>
      </c>
      <c r="H17" s="459"/>
      <c r="I17" s="466">
        <f t="shared" si="0"/>
        <v>0</v>
      </c>
      <c r="J17" s="459"/>
      <c r="K17" s="467">
        <f>'Eingabe Planung'!I15</f>
        <v>0</v>
      </c>
      <c r="L17" s="468">
        <f>'Eingabe Ist'!G15</f>
        <v>0</v>
      </c>
      <c r="M17" s="463">
        <f t="shared" si="12"/>
        <v>0</v>
      </c>
      <c r="N17" s="467">
        <f>'Eingabe Planung'!J15</f>
        <v>0</v>
      </c>
      <c r="O17" s="468">
        <f>'Eingabe Ist'!H15</f>
        <v>0</v>
      </c>
      <c r="P17" s="463">
        <f t="shared" si="1"/>
        <v>0</v>
      </c>
      <c r="Q17" s="467">
        <f>'Eingabe Planung'!K15</f>
        <v>0</v>
      </c>
      <c r="R17" s="468">
        <f>'Eingabe Ist'!I15</f>
        <v>0</v>
      </c>
      <c r="S17" s="463">
        <f t="shared" si="2"/>
        <v>0</v>
      </c>
      <c r="T17" s="467">
        <f>'Eingabe Planung'!L15</f>
        <v>0</v>
      </c>
      <c r="U17" s="468">
        <f>'Eingabe Ist'!J15</f>
        <v>0</v>
      </c>
      <c r="V17" s="463">
        <f t="shared" si="3"/>
        <v>0</v>
      </c>
      <c r="W17" s="467">
        <f>'Eingabe Planung'!M15</f>
        <v>0</v>
      </c>
      <c r="X17" s="468">
        <f>'Eingabe Ist'!K15</f>
        <v>0</v>
      </c>
      <c r="Y17" s="463">
        <f t="shared" si="4"/>
        <v>0</v>
      </c>
      <c r="Z17" s="467">
        <f>'Eingabe Planung'!N15</f>
        <v>0</v>
      </c>
      <c r="AA17" s="468">
        <f>'Eingabe Ist'!L15</f>
        <v>0</v>
      </c>
      <c r="AB17" s="463">
        <f t="shared" si="5"/>
        <v>0</v>
      </c>
      <c r="AC17" s="467">
        <f>'Eingabe Planung'!O15</f>
        <v>0</v>
      </c>
      <c r="AD17" s="468">
        <f>'Eingabe Ist'!M15</f>
        <v>0</v>
      </c>
      <c r="AE17" s="463">
        <f t="shared" si="6"/>
        <v>0</v>
      </c>
      <c r="AF17" s="467">
        <f>'Eingabe Planung'!P15</f>
        <v>0</v>
      </c>
      <c r="AG17" s="468">
        <f>'Eingabe Ist'!N15</f>
        <v>0</v>
      </c>
      <c r="AH17" s="463">
        <f t="shared" si="7"/>
        <v>0</v>
      </c>
      <c r="AI17" s="467">
        <f>'Eingabe Planung'!Q15</f>
        <v>0</v>
      </c>
      <c r="AJ17" s="468">
        <f>'Eingabe Ist'!O15</f>
        <v>0</v>
      </c>
      <c r="AK17" s="463">
        <f t="shared" si="8"/>
        <v>0</v>
      </c>
      <c r="AL17" s="467">
        <f>'Eingabe Planung'!R15</f>
        <v>0</v>
      </c>
      <c r="AM17" s="468">
        <f>'Eingabe Ist'!P15</f>
        <v>0</v>
      </c>
      <c r="AN17" s="463">
        <f t="shared" si="9"/>
        <v>0</v>
      </c>
      <c r="AO17" s="467">
        <f>'Eingabe Planung'!S15</f>
        <v>0</v>
      </c>
      <c r="AP17" s="468">
        <f>'Eingabe Ist'!Q15</f>
        <v>0</v>
      </c>
      <c r="AQ17" s="463">
        <f t="shared" si="10"/>
        <v>0</v>
      </c>
      <c r="AR17" s="467">
        <f>'Eingabe Planung'!T15</f>
        <v>0</v>
      </c>
      <c r="AS17" s="468">
        <f>'Eingabe Ist'!AA15</f>
        <v>0</v>
      </c>
      <c r="AT17" s="463" t="e">
        <f>'Eingabe Planung'!#REF!</f>
        <v>#REF!</v>
      </c>
      <c r="AU17" s="467">
        <f>'Eingabe Ist'!AB15</f>
        <v>0</v>
      </c>
      <c r="AV17" s="468">
        <f>'Eingabe Planung'!AI15</f>
        <v>0</v>
      </c>
      <c r="AW17" s="463">
        <f>'Eingabe Ist'!AF15</f>
        <v>0</v>
      </c>
      <c r="AX17" s="467">
        <f>'Eingabe Planung'!AJ15</f>
        <v>0</v>
      </c>
      <c r="AY17" s="468">
        <f>'Eingabe Ist'!AG15</f>
        <v>0</v>
      </c>
      <c r="AZ17" s="464">
        <f>'Eingabe Ist'!R15</f>
        <v>0</v>
      </c>
      <c r="BA17" s="463">
        <f t="shared" si="11"/>
        <v>0</v>
      </c>
    </row>
    <row r="18" spans="2:53" ht="18">
      <c r="B18" s="455" t="str">
        <f>'Eingabe Planung'!B16</f>
        <v>Forst</v>
      </c>
      <c r="C18" s="456">
        <f>'Eingabe Planung'!C16</f>
        <v>0</v>
      </c>
      <c r="D18" s="457"/>
      <c r="E18" s="465">
        <f>'Eingabe Planung'!E16</f>
        <v>0</v>
      </c>
      <c r="F18" s="459"/>
      <c r="G18" s="465">
        <f>'Eingabe Ist'!E16</f>
        <v>0</v>
      </c>
      <c r="H18" s="459"/>
      <c r="I18" s="466">
        <f t="shared" si="0"/>
        <v>0</v>
      </c>
      <c r="J18" s="459"/>
      <c r="K18" s="467">
        <f>'Eingabe Planung'!I16</f>
        <v>0</v>
      </c>
      <c r="L18" s="468">
        <f>'Eingabe Ist'!G16</f>
        <v>0</v>
      </c>
      <c r="M18" s="463">
        <f t="shared" si="12"/>
        <v>0</v>
      </c>
      <c r="N18" s="467">
        <f>'Eingabe Planung'!J16</f>
        <v>0</v>
      </c>
      <c r="O18" s="468">
        <f>'Eingabe Ist'!H16</f>
        <v>0</v>
      </c>
      <c r="P18" s="463">
        <f t="shared" si="1"/>
        <v>0</v>
      </c>
      <c r="Q18" s="467">
        <f>'Eingabe Planung'!K16</f>
        <v>0</v>
      </c>
      <c r="R18" s="468">
        <f>'Eingabe Ist'!I16</f>
        <v>0</v>
      </c>
      <c r="S18" s="463">
        <f t="shared" si="2"/>
        <v>0</v>
      </c>
      <c r="T18" s="467">
        <f>'Eingabe Planung'!L16</f>
        <v>0</v>
      </c>
      <c r="U18" s="468">
        <f>'Eingabe Ist'!J16</f>
        <v>0</v>
      </c>
      <c r="V18" s="463">
        <f t="shared" si="3"/>
        <v>0</v>
      </c>
      <c r="W18" s="467">
        <f>'Eingabe Planung'!M16</f>
        <v>0</v>
      </c>
      <c r="X18" s="468">
        <f>'Eingabe Ist'!K16</f>
        <v>0</v>
      </c>
      <c r="Y18" s="463">
        <f t="shared" si="4"/>
        <v>0</v>
      </c>
      <c r="Z18" s="467">
        <f>'Eingabe Planung'!N16</f>
        <v>0</v>
      </c>
      <c r="AA18" s="468">
        <f>'Eingabe Ist'!L16</f>
        <v>0</v>
      </c>
      <c r="AB18" s="463">
        <f t="shared" si="5"/>
        <v>0</v>
      </c>
      <c r="AC18" s="467">
        <f>'Eingabe Planung'!O16</f>
        <v>0</v>
      </c>
      <c r="AD18" s="468">
        <f>'Eingabe Ist'!M16</f>
        <v>0</v>
      </c>
      <c r="AE18" s="463">
        <f t="shared" si="6"/>
        <v>0</v>
      </c>
      <c r="AF18" s="467">
        <f>'Eingabe Planung'!P16</f>
        <v>0</v>
      </c>
      <c r="AG18" s="468">
        <f>'Eingabe Ist'!N16</f>
        <v>0</v>
      </c>
      <c r="AH18" s="463">
        <f t="shared" si="7"/>
        <v>0</v>
      </c>
      <c r="AI18" s="467">
        <f>'Eingabe Planung'!Q16</f>
        <v>0</v>
      </c>
      <c r="AJ18" s="468">
        <f>'Eingabe Ist'!O16</f>
        <v>0</v>
      </c>
      <c r="AK18" s="463">
        <f t="shared" si="8"/>
        <v>0</v>
      </c>
      <c r="AL18" s="467">
        <f>'Eingabe Planung'!R16</f>
        <v>0</v>
      </c>
      <c r="AM18" s="468">
        <f>'Eingabe Ist'!P16</f>
        <v>0</v>
      </c>
      <c r="AN18" s="463">
        <f t="shared" si="9"/>
        <v>0</v>
      </c>
      <c r="AO18" s="467">
        <f>'Eingabe Planung'!S16</f>
        <v>0</v>
      </c>
      <c r="AP18" s="468">
        <f>'Eingabe Ist'!Q16</f>
        <v>0</v>
      </c>
      <c r="AQ18" s="463">
        <f t="shared" si="10"/>
        <v>0</v>
      </c>
      <c r="AR18" s="467">
        <f>'Eingabe Planung'!T16</f>
        <v>0</v>
      </c>
      <c r="AS18" s="468">
        <f>'Eingabe Ist'!AA16</f>
        <v>0</v>
      </c>
      <c r="AT18" s="463" t="e">
        <f>'Eingabe Planung'!#REF!</f>
        <v>#REF!</v>
      </c>
      <c r="AU18" s="467">
        <f>'Eingabe Ist'!AB16</f>
        <v>0</v>
      </c>
      <c r="AV18" s="468">
        <f>'Eingabe Planung'!AI16</f>
        <v>0</v>
      </c>
      <c r="AW18" s="463">
        <f>'Eingabe Ist'!AF16</f>
        <v>0</v>
      </c>
      <c r="AX18" s="467">
        <f>'Eingabe Planung'!AJ16</f>
        <v>0</v>
      </c>
      <c r="AY18" s="468">
        <f>'Eingabe Ist'!AG16</f>
        <v>0</v>
      </c>
      <c r="AZ18" s="464">
        <f>'Eingabe Ist'!R16</f>
        <v>0</v>
      </c>
      <c r="BA18" s="463">
        <f t="shared" si="11"/>
        <v>0</v>
      </c>
    </row>
    <row r="19" spans="2:53" ht="18.75" thickBot="1">
      <c r="B19" s="469">
        <f>'Eingabe Planung'!B17</f>
        <v>0</v>
      </c>
      <c r="C19" s="470">
        <f>'Eingabe Planung'!C17</f>
        <v>0</v>
      </c>
      <c r="D19" s="457"/>
      <c r="E19" s="471">
        <f>'Eingabe Planung'!E17</f>
        <v>0</v>
      </c>
      <c r="F19" s="459"/>
      <c r="G19" s="471">
        <f>'Eingabe Ist'!E17</f>
        <v>0</v>
      </c>
      <c r="H19" s="459"/>
      <c r="I19" s="472">
        <f t="shared" si="0"/>
        <v>0</v>
      </c>
      <c r="J19" s="459"/>
      <c r="K19" s="473">
        <f>'Eingabe Planung'!I17</f>
        <v>0</v>
      </c>
      <c r="L19" s="474">
        <f>'Eingabe Ist'!G17</f>
        <v>0</v>
      </c>
      <c r="M19" s="463">
        <f t="shared" si="12"/>
        <v>0</v>
      </c>
      <c r="N19" s="473">
        <f>'Eingabe Planung'!J17</f>
        <v>0</v>
      </c>
      <c r="O19" s="474">
        <f>'Eingabe Ist'!H17</f>
        <v>0</v>
      </c>
      <c r="P19" s="463">
        <f t="shared" si="1"/>
        <v>0</v>
      </c>
      <c r="Q19" s="473">
        <f>'Eingabe Planung'!K17</f>
        <v>0</v>
      </c>
      <c r="R19" s="474">
        <f>'Eingabe Ist'!I17</f>
        <v>0</v>
      </c>
      <c r="S19" s="463">
        <f t="shared" si="2"/>
        <v>0</v>
      </c>
      <c r="T19" s="473">
        <f>'Eingabe Planung'!L17</f>
        <v>0</v>
      </c>
      <c r="U19" s="474">
        <f>'Eingabe Ist'!J17</f>
        <v>0</v>
      </c>
      <c r="V19" s="463">
        <f t="shared" si="3"/>
        <v>0</v>
      </c>
      <c r="W19" s="473">
        <f>'Eingabe Planung'!M17</f>
        <v>0</v>
      </c>
      <c r="X19" s="474">
        <f>'Eingabe Ist'!K17</f>
        <v>0</v>
      </c>
      <c r="Y19" s="463">
        <f t="shared" si="4"/>
        <v>0</v>
      </c>
      <c r="Z19" s="473">
        <f>'Eingabe Planung'!N17</f>
        <v>0</v>
      </c>
      <c r="AA19" s="474">
        <f>'Eingabe Ist'!L17</f>
        <v>0</v>
      </c>
      <c r="AB19" s="463">
        <f t="shared" si="5"/>
        <v>0</v>
      </c>
      <c r="AC19" s="473">
        <f>'Eingabe Planung'!O17</f>
        <v>0</v>
      </c>
      <c r="AD19" s="474">
        <f>'Eingabe Ist'!M17</f>
        <v>0</v>
      </c>
      <c r="AE19" s="463">
        <f t="shared" si="6"/>
        <v>0</v>
      </c>
      <c r="AF19" s="473">
        <f>'Eingabe Planung'!P17</f>
        <v>0</v>
      </c>
      <c r="AG19" s="474">
        <f>'Eingabe Ist'!N17</f>
        <v>0</v>
      </c>
      <c r="AH19" s="463">
        <f t="shared" si="7"/>
        <v>0</v>
      </c>
      <c r="AI19" s="473">
        <f>'Eingabe Planung'!Q17</f>
        <v>0</v>
      </c>
      <c r="AJ19" s="474">
        <f>'Eingabe Ist'!O17</f>
        <v>0</v>
      </c>
      <c r="AK19" s="463">
        <f t="shared" si="8"/>
        <v>0</v>
      </c>
      <c r="AL19" s="473">
        <f>'Eingabe Planung'!R17</f>
        <v>0</v>
      </c>
      <c r="AM19" s="474">
        <f>'Eingabe Ist'!P17</f>
        <v>0</v>
      </c>
      <c r="AN19" s="463">
        <f t="shared" si="9"/>
        <v>0</v>
      </c>
      <c r="AO19" s="473">
        <f>'Eingabe Planung'!S17</f>
        <v>0</v>
      </c>
      <c r="AP19" s="474">
        <f>'Eingabe Ist'!Q17</f>
        <v>0</v>
      </c>
      <c r="AQ19" s="463">
        <f t="shared" si="10"/>
        <v>0</v>
      </c>
      <c r="AR19" s="473">
        <f>'Eingabe Planung'!T17</f>
        <v>0</v>
      </c>
      <c r="AS19" s="474">
        <f>'Eingabe Ist'!AA17</f>
        <v>0</v>
      </c>
      <c r="AT19" s="463" t="e">
        <f>'Eingabe Planung'!#REF!</f>
        <v>#REF!</v>
      </c>
      <c r="AU19" s="473">
        <f>'Eingabe Ist'!AB17</f>
        <v>0</v>
      </c>
      <c r="AV19" s="474">
        <f>'Eingabe Planung'!AI17</f>
        <v>0</v>
      </c>
      <c r="AW19" s="463">
        <f>'Eingabe Ist'!AF17</f>
        <v>0</v>
      </c>
      <c r="AX19" s="473">
        <f>'Eingabe Planung'!AJ17</f>
        <v>0</v>
      </c>
      <c r="AY19" s="474">
        <f>'Eingabe Ist'!AG17</f>
        <v>0</v>
      </c>
      <c r="AZ19" s="464">
        <f>'Eingabe Ist'!R17</f>
        <v>0</v>
      </c>
      <c r="BA19" s="463">
        <f t="shared" si="11"/>
        <v>0</v>
      </c>
    </row>
    <row r="20" spans="2:53" ht="18.75" thickTop="1">
      <c r="B20" s="475" t="str">
        <f>'Eingabe Planung'!B18</f>
        <v>Bestandsveränderung + oder - beachten1)</v>
      </c>
      <c r="C20" s="476">
        <f>'Eingabe Planung'!C18</f>
        <v>0</v>
      </c>
      <c r="D20" s="457"/>
      <c r="E20" s="477"/>
      <c r="F20" s="478"/>
      <c r="G20" s="477"/>
      <c r="H20" s="478"/>
      <c r="I20" s="477"/>
      <c r="J20" s="478"/>
      <c r="K20" s="479"/>
      <c r="L20" s="480"/>
      <c r="M20" s="481"/>
      <c r="N20" s="479"/>
      <c r="O20" s="480"/>
      <c r="P20" s="481">
        <f aca="true" t="shared" si="13" ref="P20:P75">N20-O20</f>
        <v>0</v>
      </c>
      <c r="Q20" s="479"/>
      <c r="R20" s="480"/>
      <c r="S20" s="481">
        <f aca="true" t="shared" si="14" ref="S20:S75">Q20-R20</f>
        <v>0</v>
      </c>
      <c r="T20" s="479"/>
      <c r="U20" s="480"/>
      <c r="V20" s="481">
        <f aca="true" t="shared" si="15" ref="V20:V75">T20-U20</f>
        <v>0</v>
      </c>
      <c r="W20" s="479"/>
      <c r="X20" s="480"/>
      <c r="Y20" s="481">
        <f aca="true" t="shared" si="16" ref="Y20:Y75">W20-X20</f>
        <v>0</v>
      </c>
      <c r="Z20" s="479"/>
      <c r="AA20" s="480"/>
      <c r="AB20" s="481">
        <f aca="true" t="shared" si="17" ref="AB20:AB75">Z20-AA20</f>
        <v>0</v>
      </c>
      <c r="AC20" s="479"/>
      <c r="AD20" s="480"/>
      <c r="AE20" s="481">
        <f aca="true" t="shared" si="18" ref="AE20:AE75">AC20-AD20</f>
        <v>0</v>
      </c>
      <c r="AF20" s="479"/>
      <c r="AG20" s="480"/>
      <c r="AH20" s="481">
        <f aca="true" t="shared" si="19" ref="AH20:AH76">AF20-AG20</f>
        <v>0</v>
      </c>
      <c r="AI20" s="479"/>
      <c r="AJ20" s="480"/>
      <c r="AK20" s="481">
        <f aca="true" t="shared" si="20" ref="AK20:AK75">AI20-AJ20</f>
        <v>0</v>
      </c>
      <c r="AL20" s="479"/>
      <c r="AM20" s="480"/>
      <c r="AN20" s="481">
        <f aca="true" t="shared" si="21" ref="AN20:AN75">AL20-AM20</f>
        <v>0</v>
      </c>
      <c r="AO20" s="479"/>
      <c r="AP20" s="480"/>
      <c r="AQ20" s="481">
        <f aca="true" t="shared" si="22" ref="AQ20:AQ58">AO20-AP20</f>
        <v>0</v>
      </c>
      <c r="AR20" s="479"/>
      <c r="AS20" s="480"/>
      <c r="AT20" s="481"/>
      <c r="AU20" s="479"/>
      <c r="AV20" s="480"/>
      <c r="AW20" s="481"/>
      <c r="AX20" s="479"/>
      <c r="AY20" s="480"/>
      <c r="AZ20" s="482"/>
      <c r="BA20" s="483"/>
    </row>
    <row r="21" spans="2:53" ht="18.75" thickBot="1">
      <c r="B21" s="484" t="str">
        <f>'Eingabe Planung'!B19</f>
        <v>Min./Mehrung, Naturalentn.,2)</v>
      </c>
      <c r="C21" s="485">
        <f>'Eingabe Planung'!C19</f>
        <v>0</v>
      </c>
      <c r="D21" s="457"/>
      <c r="E21" s="486"/>
      <c r="F21" s="478"/>
      <c r="G21" s="486"/>
      <c r="H21" s="478"/>
      <c r="I21" s="486"/>
      <c r="J21" s="478"/>
      <c r="K21" s="487"/>
      <c r="L21" s="488"/>
      <c r="M21" s="489"/>
      <c r="N21" s="487"/>
      <c r="O21" s="488"/>
      <c r="P21" s="489">
        <f t="shared" si="13"/>
        <v>0</v>
      </c>
      <c r="Q21" s="487"/>
      <c r="R21" s="488"/>
      <c r="S21" s="489">
        <f t="shared" si="14"/>
        <v>0</v>
      </c>
      <c r="T21" s="487"/>
      <c r="U21" s="488"/>
      <c r="V21" s="489">
        <f t="shared" si="15"/>
        <v>0</v>
      </c>
      <c r="W21" s="487"/>
      <c r="X21" s="488"/>
      <c r="Y21" s="489">
        <f t="shared" si="16"/>
        <v>0</v>
      </c>
      <c r="Z21" s="487"/>
      <c r="AA21" s="488"/>
      <c r="AB21" s="489">
        <f t="shared" si="17"/>
        <v>0</v>
      </c>
      <c r="AC21" s="487"/>
      <c r="AD21" s="488"/>
      <c r="AE21" s="489">
        <f t="shared" si="18"/>
        <v>0</v>
      </c>
      <c r="AF21" s="487"/>
      <c r="AG21" s="488"/>
      <c r="AH21" s="489">
        <f t="shared" si="19"/>
        <v>0</v>
      </c>
      <c r="AI21" s="487"/>
      <c r="AJ21" s="488"/>
      <c r="AK21" s="489">
        <f t="shared" si="20"/>
        <v>0</v>
      </c>
      <c r="AL21" s="487"/>
      <c r="AM21" s="488"/>
      <c r="AN21" s="489">
        <f t="shared" si="21"/>
        <v>0</v>
      </c>
      <c r="AO21" s="487"/>
      <c r="AP21" s="488"/>
      <c r="AQ21" s="489">
        <f t="shared" si="22"/>
        <v>0</v>
      </c>
      <c r="AR21" s="487"/>
      <c r="AS21" s="488"/>
      <c r="AT21" s="489"/>
      <c r="AU21" s="487"/>
      <c r="AV21" s="488"/>
      <c r="AW21" s="489"/>
      <c r="AX21" s="487"/>
      <c r="AY21" s="488"/>
      <c r="AZ21" s="490"/>
      <c r="BA21" s="491"/>
    </row>
    <row r="22" spans="2:53" ht="19.5" thickBot="1" thickTop="1">
      <c r="B22" s="93" t="str">
        <f>'Eingabe Planung'!B20</f>
        <v>Ertrag</v>
      </c>
      <c r="C22" s="492">
        <f>'Eingabe Planung'!C20</f>
        <v>0</v>
      </c>
      <c r="D22" s="457"/>
      <c r="E22" s="493"/>
      <c r="F22" s="478"/>
      <c r="G22" s="493"/>
      <c r="H22" s="478"/>
      <c r="I22" s="493"/>
      <c r="J22" s="478"/>
      <c r="K22" s="494"/>
      <c r="L22" s="495"/>
      <c r="M22" s="496"/>
      <c r="N22" s="494"/>
      <c r="O22" s="495"/>
      <c r="P22" s="496">
        <f t="shared" si="13"/>
        <v>0</v>
      </c>
      <c r="Q22" s="494"/>
      <c r="R22" s="495"/>
      <c r="S22" s="496">
        <f t="shared" si="14"/>
        <v>0</v>
      </c>
      <c r="T22" s="494"/>
      <c r="U22" s="495"/>
      <c r="V22" s="496">
        <f t="shared" si="15"/>
        <v>0</v>
      </c>
      <c r="W22" s="494"/>
      <c r="X22" s="495"/>
      <c r="Y22" s="496">
        <f t="shared" si="16"/>
        <v>0</v>
      </c>
      <c r="Z22" s="494"/>
      <c r="AA22" s="495"/>
      <c r="AB22" s="496">
        <f t="shared" si="17"/>
        <v>0</v>
      </c>
      <c r="AC22" s="494"/>
      <c r="AD22" s="495"/>
      <c r="AE22" s="496">
        <f t="shared" si="18"/>
        <v>0</v>
      </c>
      <c r="AF22" s="494"/>
      <c r="AG22" s="495"/>
      <c r="AH22" s="496">
        <f t="shared" si="19"/>
        <v>0</v>
      </c>
      <c r="AI22" s="494"/>
      <c r="AJ22" s="495"/>
      <c r="AK22" s="496">
        <f t="shared" si="20"/>
        <v>0</v>
      </c>
      <c r="AL22" s="494"/>
      <c r="AM22" s="495"/>
      <c r="AN22" s="496">
        <f t="shared" si="21"/>
        <v>0</v>
      </c>
      <c r="AO22" s="494"/>
      <c r="AP22" s="495"/>
      <c r="AQ22" s="496">
        <f t="shared" si="22"/>
        <v>0</v>
      </c>
      <c r="AR22" s="494"/>
      <c r="AS22" s="495"/>
      <c r="AT22" s="496"/>
      <c r="AU22" s="494"/>
      <c r="AV22" s="495"/>
      <c r="AW22" s="496"/>
      <c r="AX22" s="494"/>
      <c r="AY22" s="495"/>
      <c r="AZ22" s="497"/>
      <c r="BA22" s="498"/>
    </row>
    <row r="23" spans="2:53" s="499" customFormat="1" ht="19.5" thickBot="1" thickTop="1">
      <c r="B23" s="182" t="str">
        <f>'Eingabe Planung'!B21</f>
        <v> Summe Einnahmen</v>
      </c>
      <c r="C23" s="500">
        <f>'Eingabe Planung'!C21</f>
        <v>0</v>
      </c>
      <c r="D23" s="326"/>
      <c r="E23" s="501">
        <f>'Eingabe Planung'!E21</f>
        <v>0</v>
      </c>
      <c r="F23" s="502"/>
      <c r="G23" s="501">
        <f>'Eingabe Ist'!E21</f>
        <v>0</v>
      </c>
      <c r="H23" s="502"/>
      <c r="I23" s="501">
        <f>G23-E23</f>
        <v>0</v>
      </c>
      <c r="J23" s="502"/>
      <c r="K23" s="503">
        <f>'Eingabe Planung'!I21</f>
        <v>0</v>
      </c>
      <c r="L23" s="504">
        <f>'Eingabe Ist'!G21</f>
        <v>0</v>
      </c>
      <c r="M23" s="505">
        <f>L23-K23</f>
        <v>0</v>
      </c>
      <c r="N23" s="503">
        <f>'Eingabe Planung'!J21</f>
        <v>0</v>
      </c>
      <c r="O23" s="504">
        <f>'Eingabe Ist'!H21</f>
        <v>0</v>
      </c>
      <c r="P23" s="505">
        <f>O23-N23</f>
        <v>0</v>
      </c>
      <c r="Q23" s="503">
        <f>'Eingabe Planung'!K21</f>
        <v>0</v>
      </c>
      <c r="R23" s="504">
        <f>'Eingabe Ist'!I21</f>
        <v>0</v>
      </c>
      <c r="S23" s="505">
        <f>R23-Q23</f>
        <v>0</v>
      </c>
      <c r="T23" s="503">
        <f>'Eingabe Planung'!L21</f>
        <v>0</v>
      </c>
      <c r="U23" s="504">
        <f>'Eingabe Ist'!J21</f>
        <v>0</v>
      </c>
      <c r="V23" s="505">
        <f>U23-T23</f>
        <v>0</v>
      </c>
      <c r="W23" s="503">
        <f>'Eingabe Planung'!M21</f>
        <v>0</v>
      </c>
      <c r="X23" s="504">
        <f>'Eingabe Ist'!K21</f>
        <v>0</v>
      </c>
      <c r="Y23" s="505">
        <f>X23-W23</f>
        <v>0</v>
      </c>
      <c r="Z23" s="503">
        <f>'Eingabe Planung'!N21</f>
        <v>0</v>
      </c>
      <c r="AA23" s="504">
        <f>'Eingabe Ist'!L21</f>
        <v>0</v>
      </c>
      <c r="AB23" s="505">
        <f>AA23-Z23</f>
        <v>0</v>
      </c>
      <c r="AC23" s="503">
        <f>'Eingabe Planung'!O21</f>
        <v>0</v>
      </c>
      <c r="AD23" s="504">
        <f>'Eingabe Ist'!M21</f>
        <v>0</v>
      </c>
      <c r="AE23" s="505">
        <f>AD23-AC23</f>
        <v>0</v>
      </c>
      <c r="AF23" s="503">
        <f>'Eingabe Planung'!P21</f>
        <v>0</v>
      </c>
      <c r="AG23" s="504">
        <f>'Eingabe Ist'!N21</f>
        <v>0</v>
      </c>
      <c r="AH23" s="505">
        <f>AG23-AF23</f>
        <v>0</v>
      </c>
      <c r="AI23" s="503">
        <f>'Eingabe Planung'!Q21</f>
        <v>0</v>
      </c>
      <c r="AJ23" s="504">
        <f>'Eingabe Ist'!O21</f>
        <v>0</v>
      </c>
      <c r="AK23" s="505">
        <f>AJ23-AI23</f>
        <v>0</v>
      </c>
      <c r="AL23" s="503">
        <f>'Eingabe Planung'!R21</f>
        <v>0</v>
      </c>
      <c r="AM23" s="504">
        <f>'Eingabe Ist'!P21</f>
        <v>0</v>
      </c>
      <c r="AN23" s="505">
        <f>AM23-AL23</f>
        <v>0</v>
      </c>
      <c r="AO23" s="503">
        <f>'Eingabe Planung'!S21</f>
        <v>0</v>
      </c>
      <c r="AP23" s="504">
        <f>'Eingabe Ist'!Q21</f>
        <v>0</v>
      </c>
      <c r="AQ23" s="505">
        <f>AP23-AO23</f>
        <v>0</v>
      </c>
      <c r="AR23" s="503">
        <f>'Eingabe Planung'!T21</f>
        <v>0</v>
      </c>
      <c r="AS23" s="504">
        <f>'Eingabe Ist'!AA21</f>
        <v>0</v>
      </c>
      <c r="AT23" s="505">
        <f>'Eingabe Planung'!AF21</f>
        <v>0</v>
      </c>
      <c r="AU23" s="503">
        <f>'Eingabe Ist'!AB21</f>
        <v>0</v>
      </c>
      <c r="AV23" s="504">
        <f>'Eingabe Planung'!AI21</f>
        <v>0</v>
      </c>
      <c r="AW23" s="505">
        <f>'Eingabe Ist'!AF21</f>
        <v>0</v>
      </c>
      <c r="AX23" s="503">
        <f>'Eingabe Planung'!AJ21</f>
        <v>0</v>
      </c>
      <c r="AY23" s="504">
        <f>'Eingabe Ist'!AG21</f>
        <v>0</v>
      </c>
      <c r="AZ23" s="506">
        <f>'Eingabe Ist'!R21</f>
        <v>0</v>
      </c>
      <c r="BA23" s="505">
        <f>AZ23-AR23</f>
        <v>0</v>
      </c>
    </row>
    <row r="24" spans="3:53" s="105" customFormat="1" ht="21.75" customHeight="1" thickTop="1">
      <c r="C24" s="326"/>
      <c r="D24" s="326"/>
      <c r="E24" s="172"/>
      <c r="F24" s="507"/>
      <c r="G24" s="172"/>
      <c r="H24" s="507"/>
      <c r="I24" s="172"/>
      <c r="J24" s="507"/>
      <c r="K24" s="109"/>
      <c r="L24" s="109"/>
      <c r="M24" s="508"/>
      <c r="N24" s="109"/>
      <c r="O24" s="109"/>
      <c r="P24" s="508">
        <f t="shared" si="13"/>
        <v>0</v>
      </c>
      <c r="Q24" s="109"/>
      <c r="R24" s="109"/>
      <c r="S24" s="508">
        <f t="shared" si="14"/>
        <v>0</v>
      </c>
      <c r="T24" s="109"/>
      <c r="U24" s="109"/>
      <c r="V24" s="508">
        <f t="shared" si="15"/>
        <v>0</v>
      </c>
      <c r="W24" s="109"/>
      <c r="X24" s="109"/>
      <c r="Y24" s="508">
        <f t="shared" si="16"/>
        <v>0</v>
      </c>
      <c r="Z24" s="109"/>
      <c r="AA24" s="109"/>
      <c r="AB24" s="508">
        <f t="shared" si="17"/>
        <v>0</v>
      </c>
      <c r="AC24" s="109"/>
      <c r="AD24" s="109"/>
      <c r="AE24" s="508">
        <f t="shared" si="18"/>
        <v>0</v>
      </c>
      <c r="AF24" s="109"/>
      <c r="AG24" s="109"/>
      <c r="AH24" s="508">
        <f t="shared" si="19"/>
        <v>0</v>
      </c>
      <c r="AI24" s="109"/>
      <c r="AJ24" s="109"/>
      <c r="AK24" s="508">
        <f t="shared" si="20"/>
        <v>0</v>
      </c>
      <c r="AL24" s="109"/>
      <c r="AM24" s="109"/>
      <c r="AN24" s="508">
        <f t="shared" si="21"/>
        <v>0</v>
      </c>
      <c r="AO24" s="109"/>
      <c r="AP24" s="109"/>
      <c r="AQ24" s="508"/>
      <c r="AR24" s="109"/>
      <c r="AS24" s="109"/>
      <c r="AT24" s="508"/>
      <c r="AU24" s="109"/>
      <c r="AV24" s="109"/>
      <c r="AW24" s="508"/>
      <c r="AX24" s="109"/>
      <c r="AY24" s="109"/>
      <c r="AZ24" s="508">
        <f>'Eingabe Ist'!R22</f>
        <v>0</v>
      </c>
      <c r="BA24" s="109"/>
    </row>
    <row r="25" spans="2:53" s="105" customFormat="1" ht="21.75" customHeight="1" thickBot="1">
      <c r="B25" s="110" t="str">
        <f>'Eingabe Planung'!B23</f>
        <v>Ausgaben</v>
      </c>
      <c r="C25" s="326"/>
      <c r="D25" s="326"/>
      <c r="E25" s="172"/>
      <c r="F25" s="507"/>
      <c r="G25" s="172"/>
      <c r="H25" s="507"/>
      <c r="I25" s="172"/>
      <c r="J25" s="507"/>
      <c r="K25" s="109"/>
      <c r="L25" s="109"/>
      <c r="M25" s="508"/>
      <c r="N25" s="109"/>
      <c r="O25" s="109"/>
      <c r="P25" s="508">
        <f t="shared" si="13"/>
        <v>0</v>
      </c>
      <c r="Q25" s="109"/>
      <c r="R25" s="109"/>
      <c r="S25" s="508">
        <f t="shared" si="14"/>
        <v>0</v>
      </c>
      <c r="T25" s="109"/>
      <c r="U25" s="109"/>
      <c r="V25" s="508">
        <f t="shared" si="15"/>
        <v>0</v>
      </c>
      <c r="W25" s="109"/>
      <c r="X25" s="109"/>
      <c r="Y25" s="508">
        <f t="shared" si="16"/>
        <v>0</v>
      </c>
      <c r="Z25" s="109"/>
      <c r="AA25" s="109"/>
      <c r="AB25" s="508">
        <f t="shared" si="17"/>
        <v>0</v>
      </c>
      <c r="AC25" s="109"/>
      <c r="AD25" s="109"/>
      <c r="AE25" s="508">
        <f t="shared" si="18"/>
        <v>0</v>
      </c>
      <c r="AF25" s="109"/>
      <c r="AG25" s="109"/>
      <c r="AH25" s="508">
        <f t="shared" si="19"/>
        <v>0</v>
      </c>
      <c r="AI25" s="109"/>
      <c r="AJ25" s="109"/>
      <c r="AK25" s="508">
        <f t="shared" si="20"/>
        <v>0</v>
      </c>
      <c r="AL25" s="109"/>
      <c r="AM25" s="109"/>
      <c r="AN25" s="508">
        <f t="shared" si="21"/>
        <v>0</v>
      </c>
      <c r="AO25" s="109"/>
      <c r="AP25" s="109"/>
      <c r="AQ25" s="508">
        <f t="shared" si="22"/>
        <v>0</v>
      </c>
      <c r="AR25" s="109"/>
      <c r="AS25" s="109"/>
      <c r="AT25" s="508"/>
      <c r="AU25" s="109"/>
      <c r="AV25" s="109"/>
      <c r="AW25" s="508"/>
      <c r="AX25" s="109"/>
      <c r="AY25" s="109"/>
      <c r="AZ25" s="508">
        <f>'Eingabe Ist'!R23</f>
        <v>0</v>
      </c>
      <c r="BA25" s="109"/>
    </row>
    <row r="26" spans="2:53" ht="18.75" thickTop="1">
      <c r="B26" s="475" t="str">
        <f>'Eingabe Planung'!B24</f>
        <v>Saatgut</v>
      </c>
      <c r="C26" s="509">
        <f>'Eingabe Planung'!C24</f>
        <v>0</v>
      </c>
      <c r="D26" s="510"/>
      <c r="E26" s="511">
        <f>'Eingabe Planung'!E24</f>
        <v>0</v>
      </c>
      <c r="F26" s="512"/>
      <c r="G26" s="511">
        <f>'Eingabe Ist'!E24</f>
        <v>0</v>
      </c>
      <c r="H26" s="248"/>
      <c r="I26" s="513">
        <f aca="true" t="shared" si="23" ref="I26:I74">E26-G26</f>
        <v>0</v>
      </c>
      <c r="J26" s="248"/>
      <c r="K26" s="514">
        <f>'Eingabe Planung'!I24</f>
        <v>0</v>
      </c>
      <c r="L26" s="515">
        <f>'Eingabe Ist'!G24</f>
        <v>0</v>
      </c>
      <c r="M26" s="516">
        <f>K26-L26</f>
        <v>0</v>
      </c>
      <c r="N26" s="514">
        <f>'Eingabe Planung'!J24</f>
        <v>0</v>
      </c>
      <c r="O26" s="515">
        <f>'Eingabe Ist'!H24</f>
        <v>0</v>
      </c>
      <c r="P26" s="516">
        <f t="shared" si="13"/>
        <v>0</v>
      </c>
      <c r="Q26" s="514">
        <f>'Eingabe Planung'!K24</f>
        <v>0</v>
      </c>
      <c r="R26" s="515">
        <f>'Eingabe Ist'!I24</f>
        <v>0</v>
      </c>
      <c r="S26" s="516">
        <f t="shared" si="14"/>
        <v>0</v>
      </c>
      <c r="T26" s="514">
        <f>'Eingabe Planung'!L24</f>
        <v>0</v>
      </c>
      <c r="U26" s="515">
        <f>'Eingabe Ist'!J24</f>
        <v>0</v>
      </c>
      <c r="V26" s="516">
        <f t="shared" si="15"/>
        <v>0</v>
      </c>
      <c r="W26" s="514">
        <f>'Eingabe Planung'!M24</f>
        <v>0</v>
      </c>
      <c r="X26" s="515">
        <f>'Eingabe Ist'!K24</f>
        <v>0</v>
      </c>
      <c r="Y26" s="516">
        <f t="shared" si="16"/>
        <v>0</v>
      </c>
      <c r="Z26" s="514">
        <f>'Eingabe Planung'!N24</f>
        <v>0</v>
      </c>
      <c r="AA26" s="515">
        <f>'Eingabe Ist'!L24</f>
        <v>0</v>
      </c>
      <c r="AB26" s="516">
        <f t="shared" si="17"/>
        <v>0</v>
      </c>
      <c r="AC26" s="514">
        <f>'Eingabe Planung'!O24</f>
        <v>0</v>
      </c>
      <c r="AD26" s="515">
        <f>'Eingabe Ist'!M24</f>
        <v>0</v>
      </c>
      <c r="AE26" s="516">
        <f t="shared" si="18"/>
        <v>0</v>
      </c>
      <c r="AF26" s="514">
        <f>'Eingabe Planung'!P24</f>
        <v>0</v>
      </c>
      <c r="AG26" s="515">
        <f>'Eingabe Ist'!N24</f>
        <v>0</v>
      </c>
      <c r="AH26" s="516">
        <f t="shared" si="19"/>
        <v>0</v>
      </c>
      <c r="AI26" s="514">
        <f>'Eingabe Planung'!Q24</f>
        <v>0</v>
      </c>
      <c r="AJ26" s="515">
        <f>'Eingabe Ist'!O24</f>
        <v>0</v>
      </c>
      <c r="AK26" s="516">
        <f t="shared" si="20"/>
        <v>0</v>
      </c>
      <c r="AL26" s="514">
        <f>'Eingabe Planung'!R24</f>
        <v>0</v>
      </c>
      <c r="AM26" s="515">
        <f>'Eingabe Ist'!P24</f>
        <v>0</v>
      </c>
      <c r="AN26" s="516">
        <f t="shared" si="21"/>
        <v>0</v>
      </c>
      <c r="AO26" s="514">
        <f>'Eingabe Planung'!S24</f>
        <v>0</v>
      </c>
      <c r="AP26" s="515">
        <f>'Eingabe Ist'!Q24</f>
        <v>0</v>
      </c>
      <c r="AQ26" s="516">
        <f t="shared" si="22"/>
        <v>0</v>
      </c>
      <c r="AR26" s="514">
        <f>'Eingabe Planung'!T24</f>
        <v>0</v>
      </c>
      <c r="AS26" s="515">
        <f>'Eingabe Ist'!AA24</f>
        <v>0</v>
      </c>
      <c r="AT26" s="516">
        <f>'Eingabe Planung'!AE24</f>
        <v>0</v>
      </c>
      <c r="AU26" s="514">
        <f>'Eingabe Ist'!AB24</f>
        <v>0</v>
      </c>
      <c r="AV26" s="515">
        <f>'Eingabe Planung'!AI24</f>
        <v>0</v>
      </c>
      <c r="AW26" s="516">
        <f>'Eingabe Ist'!AF24</f>
        <v>0</v>
      </c>
      <c r="AX26" s="514">
        <f>'Eingabe Planung'!AJ24</f>
        <v>0</v>
      </c>
      <c r="AY26" s="515">
        <f>'Eingabe Ist'!AG24</f>
        <v>0</v>
      </c>
      <c r="AZ26" s="517">
        <f>'Eingabe Ist'!R24</f>
        <v>0</v>
      </c>
      <c r="BA26" s="518">
        <f aca="true" t="shared" si="24" ref="BA26:BA75">AR26-AZ26</f>
        <v>0</v>
      </c>
    </row>
    <row r="27" spans="2:53" ht="18">
      <c r="B27" s="455" t="str">
        <f>'Eingabe Planung'!B25</f>
        <v>Düngemittel</v>
      </c>
      <c r="C27" s="519">
        <f>'Eingabe Planung'!C25</f>
        <v>0</v>
      </c>
      <c r="D27" s="510"/>
      <c r="E27" s="520">
        <f>'Eingabe Planung'!E25</f>
        <v>0</v>
      </c>
      <c r="F27" s="512"/>
      <c r="G27" s="520">
        <f>'Eingabe Ist'!E25</f>
        <v>0</v>
      </c>
      <c r="H27" s="248"/>
      <c r="I27" s="521">
        <f t="shared" si="23"/>
        <v>0</v>
      </c>
      <c r="J27" s="248"/>
      <c r="K27" s="522">
        <f>'Eingabe Planung'!I25</f>
        <v>0</v>
      </c>
      <c r="L27" s="523">
        <f>'Eingabe Ist'!G25</f>
        <v>0</v>
      </c>
      <c r="M27" s="524">
        <f aca="true" t="shared" si="25" ref="M27:M49">K27-L27</f>
        <v>0</v>
      </c>
      <c r="N27" s="522">
        <f>'Eingabe Planung'!J25</f>
        <v>0</v>
      </c>
      <c r="O27" s="523">
        <f>'Eingabe Ist'!H25</f>
        <v>0</v>
      </c>
      <c r="P27" s="524">
        <f t="shared" si="13"/>
        <v>0</v>
      </c>
      <c r="Q27" s="522">
        <f>'Eingabe Planung'!K25</f>
        <v>0</v>
      </c>
      <c r="R27" s="523">
        <f>'Eingabe Ist'!I25</f>
        <v>0</v>
      </c>
      <c r="S27" s="524">
        <f t="shared" si="14"/>
        <v>0</v>
      </c>
      <c r="T27" s="522">
        <f>'Eingabe Planung'!L25</f>
        <v>0</v>
      </c>
      <c r="U27" s="523">
        <f>'Eingabe Ist'!J25</f>
        <v>0</v>
      </c>
      <c r="V27" s="524">
        <f t="shared" si="15"/>
        <v>0</v>
      </c>
      <c r="W27" s="522">
        <f>'Eingabe Planung'!M25</f>
        <v>0</v>
      </c>
      <c r="X27" s="523">
        <f>'Eingabe Ist'!K25</f>
        <v>0</v>
      </c>
      <c r="Y27" s="524">
        <f t="shared" si="16"/>
        <v>0</v>
      </c>
      <c r="Z27" s="522">
        <f>'Eingabe Planung'!N25</f>
        <v>0</v>
      </c>
      <c r="AA27" s="523">
        <f>'Eingabe Ist'!L25</f>
        <v>0</v>
      </c>
      <c r="AB27" s="524">
        <f t="shared" si="17"/>
        <v>0</v>
      </c>
      <c r="AC27" s="522">
        <f>'Eingabe Planung'!O25</f>
        <v>0</v>
      </c>
      <c r="AD27" s="523">
        <f>'Eingabe Ist'!M25</f>
        <v>0</v>
      </c>
      <c r="AE27" s="524">
        <f t="shared" si="18"/>
        <v>0</v>
      </c>
      <c r="AF27" s="522">
        <f>'Eingabe Planung'!P25</f>
        <v>0</v>
      </c>
      <c r="AG27" s="523">
        <f>'Eingabe Ist'!N25</f>
        <v>0</v>
      </c>
      <c r="AH27" s="524">
        <f t="shared" si="19"/>
        <v>0</v>
      </c>
      <c r="AI27" s="522">
        <f>'Eingabe Planung'!Q25</f>
        <v>0</v>
      </c>
      <c r="AJ27" s="523">
        <f>'Eingabe Ist'!O25</f>
        <v>0</v>
      </c>
      <c r="AK27" s="524">
        <f t="shared" si="20"/>
        <v>0</v>
      </c>
      <c r="AL27" s="522">
        <f>'Eingabe Planung'!R25</f>
        <v>0</v>
      </c>
      <c r="AM27" s="523">
        <f>'Eingabe Ist'!P25</f>
        <v>0</v>
      </c>
      <c r="AN27" s="524">
        <f t="shared" si="21"/>
        <v>0</v>
      </c>
      <c r="AO27" s="522">
        <f>'Eingabe Planung'!S25</f>
        <v>0</v>
      </c>
      <c r="AP27" s="523">
        <f>'Eingabe Ist'!Q25</f>
        <v>0</v>
      </c>
      <c r="AQ27" s="524">
        <f t="shared" si="22"/>
        <v>0</v>
      </c>
      <c r="AR27" s="522">
        <f>'Eingabe Planung'!T25</f>
        <v>0</v>
      </c>
      <c r="AS27" s="523">
        <f>'Eingabe Ist'!AA25</f>
        <v>0</v>
      </c>
      <c r="AT27" s="524">
        <f>'Eingabe Planung'!AE25</f>
        <v>0</v>
      </c>
      <c r="AU27" s="522">
        <f>'Eingabe Ist'!AB25</f>
        <v>0</v>
      </c>
      <c r="AV27" s="523">
        <f>'Eingabe Planung'!AI25</f>
        <v>0</v>
      </c>
      <c r="AW27" s="524">
        <f>'Eingabe Ist'!AF25</f>
        <v>0</v>
      </c>
      <c r="AX27" s="522">
        <f>'Eingabe Planung'!AJ25</f>
        <v>0</v>
      </c>
      <c r="AY27" s="523">
        <f>'Eingabe Ist'!AG25</f>
        <v>0</v>
      </c>
      <c r="AZ27" s="525">
        <f>'Eingabe Ist'!R25</f>
        <v>0</v>
      </c>
      <c r="BA27" s="526">
        <f t="shared" si="24"/>
        <v>0</v>
      </c>
    </row>
    <row r="28" spans="2:53" ht="18">
      <c r="B28" s="455">
        <f>'Eingabe Planung'!B26</f>
        <v>0</v>
      </c>
      <c r="C28" s="519">
        <f>'Eingabe Planung'!C26</f>
        <v>0</v>
      </c>
      <c r="D28" s="510"/>
      <c r="E28" s="520">
        <f>'Eingabe Planung'!E26</f>
        <v>0</v>
      </c>
      <c r="F28" s="512"/>
      <c r="G28" s="520">
        <f>'Eingabe Ist'!E26</f>
        <v>0</v>
      </c>
      <c r="H28" s="248"/>
      <c r="I28" s="521">
        <f t="shared" si="23"/>
        <v>0</v>
      </c>
      <c r="J28" s="248"/>
      <c r="K28" s="522">
        <f>'Eingabe Planung'!I26</f>
        <v>0</v>
      </c>
      <c r="L28" s="523">
        <f>'Eingabe Ist'!G26</f>
        <v>0</v>
      </c>
      <c r="M28" s="524">
        <f t="shared" si="25"/>
        <v>0</v>
      </c>
      <c r="N28" s="522">
        <f>'Eingabe Planung'!J26</f>
        <v>0</v>
      </c>
      <c r="O28" s="523">
        <f>'Eingabe Ist'!H26</f>
        <v>0</v>
      </c>
      <c r="P28" s="524">
        <f t="shared" si="13"/>
        <v>0</v>
      </c>
      <c r="Q28" s="522">
        <f>'Eingabe Planung'!K26</f>
        <v>0</v>
      </c>
      <c r="R28" s="523">
        <f>'Eingabe Ist'!I26</f>
        <v>0</v>
      </c>
      <c r="S28" s="524">
        <f t="shared" si="14"/>
        <v>0</v>
      </c>
      <c r="T28" s="522">
        <f>'Eingabe Planung'!L26</f>
        <v>0</v>
      </c>
      <c r="U28" s="523">
        <f>'Eingabe Ist'!J26</f>
        <v>0</v>
      </c>
      <c r="V28" s="524">
        <f t="shared" si="15"/>
        <v>0</v>
      </c>
      <c r="W28" s="522">
        <f>'Eingabe Planung'!M26</f>
        <v>0</v>
      </c>
      <c r="X28" s="523">
        <f>'Eingabe Ist'!K26</f>
        <v>0</v>
      </c>
      <c r="Y28" s="524">
        <f t="shared" si="16"/>
        <v>0</v>
      </c>
      <c r="Z28" s="522">
        <f>'Eingabe Planung'!N26</f>
        <v>0</v>
      </c>
      <c r="AA28" s="523">
        <f>'Eingabe Ist'!L26</f>
        <v>0</v>
      </c>
      <c r="AB28" s="524">
        <f t="shared" si="17"/>
        <v>0</v>
      </c>
      <c r="AC28" s="522">
        <f>'Eingabe Planung'!O26</f>
        <v>0</v>
      </c>
      <c r="AD28" s="523">
        <f>'Eingabe Ist'!M26</f>
        <v>0</v>
      </c>
      <c r="AE28" s="524">
        <f t="shared" si="18"/>
        <v>0</v>
      </c>
      <c r="AF28" s="522">
        <f>'Eingabe Planung'!P26</f>
        <v>0</v>
      </c>
      <c r="AG28" s="523">
        <f>'Eingabe Ist'!N26</f>
        <v>0</v>
      </c>
      <c r="AH28" s="524">
        <f t="shared" si="19"/>
        <v>0</v>
      </c>
      <c r="AI28" s="522">
        <f>'Eingabe Planung'!Q26</f>
        <v>0</v>
      </c>
      <c r="AJ28" s="523">
        <f>'Eingabe Ist'!O26</f>
        <v>0</v>
      </c>
      <c r="AK28" s="524">
        <f t="shared" si="20"/>
        <v>0</v>
      </c>
      <c r="AL28" s="522">
        <f>'Eingabe Planung'!R26</f>
        <v>0</v>
      </c>
      <c r="AM28" s="523">
        <f>'Eingabe Ist'!P26</f>
        <v>0</v>
      </c>
      <c r="AN28" s="524">
        <f t="shared" si="21"/>
        <v>0</v>
      </c>
      <c r="AO28" s="522">
        <f>'Eingabe Planung'!S26</f>
        <v>0</v>
      </c>
      <c r="AP28" s="523">
        <f>'Eingabe Ist'!Q26</f>
        <v>0</v>
      </c>
      <c r="AQ28" s="524">
        <f t="shared" si="22"/>
        <v>0</v>
      </c>
      <c r="AR28" s="522">
        <f>'Eingabe Planung'!T26</f>
        <v>0</v>
      </c>
      <c r="AS28" s="523">
        <f>'Eingabe Ist'!AA26</f>
        <v>0</v>
      </c>
      <c r="AT28" s="524">
        <f>'Eingabe Planung'!AE26</f>
        <v>0</v>
      </c>
      <c r="AU28" s="522">
        <f>'Eingabe Ist'!AB26</f>
        <v>0</v>
      </c>
      <c r="AV28" s="523">
        <f>'Eingabe Planung'!AI26</f>
        <v>0</v>
      </c>
      <c r="AW28" s="524">
        <f>'Eingabe Ist'!AF26</f>
        <v>0</v>
      </c>
      <c r="AX28" s="522">
        <f>'Eingabe Planung'!AJ26</f>
        <v>0</v>
      </c>
      <c r="AY28" s="523">
        <f>'Eingabe Ist'!AG26</f>
        <v>0</v>
      </c>
      <c r="AZ28" s="525">
        <f>'Eingabe Ist'!R26</f>
        <v>0</v>
      </c>
      <c r="BA28" s="526">
        <f t="shared" si="24"/>
        <v>0</v>
      </c>
    </row>
    <row r="29" spans="2:53" ht="18">
      <c r="B29" s="455" t="str">
        <f>'Eingabe Planung'!B27</f>
        <v>sonst. Pflanzenproduktion</v>
      </c>
      <c r="C29" s="519">
        <f>'Eingabe Planung'!C27</f>
        <v>0</v>
      </c>
      <c r="D29" s="510"/>
      <c r="E29" s="520">
        <f>'Eingabe Planung'!E27</f>
        <v>0</v>
      </c>
      <c r="F29" s="512"/>
      <c r="G29" s="520">
        <f>'Eingabe Ist'!E27</f>
        <v>0</v>
      </c>
      <c r="H29" s="248"/>
      <c r="I29" s="521">
        <f t="shared" si="23"/>
        <v>0</v>
      </c>
      <c r="J29" s="248"/>
      <c r="K29" s="522">
        <f>'Eingabe Planung'!I27</f>
        <v>0</v>
      </c>
      <c r="L29" s="523">
        <f>'Eingabe Ist'!G27</f>
        <v>0</v>
      </c>
      <c r="M29" s="524">
        <f t="shared" si="25"/>
        <v>0</v>
      </c>
      <c r="N29" s="522">
        <f>'Eingabe Planung'!J27</f>
        <v>0</v>
      </c>
      <c r="O29" s="523">
        <f>'Eingabe Ist'!H27</f>
        <v>0</v>
      </c>
      <c r="P29" s="524">
        <f t="shared" si="13"/>
        <v>0</v>
      </c>
      <c r="Q29" s="522">
        <f>'Eingabe Planung'!K27</f>
        <v>0</v>
      </c>
      <c r="R29" s="523">
        <f>'Eingabe Ist'!I27</f>
        <v>0</v>
      </c>
      <c r="S29" s="524">
        <f t="shared" si="14"/>
        <v>0</v>
      </c>
      <c r="T29" s="522">
        <f>'Eingabe Planung'!L27</f>
        <v>0</v>
      </c>
      <c r="U29" s="523">
        <f>'Eingabe Ist'!J27</f>
        <v>0</v>
      </c>
      <c r="V29" s="524">
        <f t="shared" si="15"/>
        <v>0</v>
      </c>
      <c r="W29" s="522">
        <f>'Eingabe Planung'!M27</f>
        <v>0</v>
      </c>
      <c r="X29" s="523">
        <f>'Eingabe Ist'!K27</f>
        <v>0</v>
      </c>
      <c r="Y29" s="524">
        <f t="shared" si="16"/>
        <v>0</v>
      </c>
      <c r="Z29" s="522">
        <f>'Eingabe Planung'!N27</f>
        <v>0</v>
      </c>
      <c r="AA29" s="523">
        <f>'Eingabe Ist'!L27</f>
        <v>0</v>
      </c>
      <c r="AB29" s="524">
        <f t="shared" si="17"/>
        <v>0</v>
      </c>
      <c r="AC29" s="522">
        <f>'Eingabe Planung'!O27</f>
        <v>0</v>
      </c>
      <c r="AD29" s="523">
        <f>'Eingabe Ist'!M27</f>
        <v>0</v>
      </c>
      <c r="AE29" s="524">
        <f t="shared" si="18"/>
        <v>0</v>
      </c>
      <c r="AF29" s="522">
        <f>'Eingabe Planung'!P27</f>
        <v>0</v>
      </c>
      <c r="AG29" s="523">
        <f>'Eingabe Ist'!N27</f>
        <v>0</v>
      </c>
      <c r="AH29" s="524">
        <f t="shared" si="19"/>
        <v>0</v>
      </c>
      <c r="AI29" s="522">
        <f>'Eingabe Planung'!Q27</f>
        <v>0</v>
      </c>
      <c r="AJ29" s="523">
        <f>'Eingabe Ist'!O27</f>
        <v>0</v>
      </c>
      <c r="AK29" s="524">
        <f t="shared" si="20"/>
        <v>0</v>
      </c>
      <c r="AL29" s="522">
        <f>'Eingabe Planung'!R27</f>
        <v>0</v>
      </c>
      <c r="AM29" s="523">
        <f>'Eingabe Ist'!P27</f>
        <v>0</v>
      </c>
      <c r="AN29" s="524">
        <f t="shared" si="21"/>
        <v>0</v>
      </c>
      <c r="AO29" s="522">
        <f>'Eingabe Planung'!S27</f>
        <v>0</v>
      </c>
      <c r="AP29" s="523">
        <f>'Eingabe Ist'!Q27</f>
        <v>0</v>
      </c>
      <c r="AQ29" s="524">
        <f t="shared" si="22"/>
        <v>0</v>
      </c>
      <c r="AR29" s="522">
        <f>'Eingabe Planung'!T27</f>
        <v>0</v>
      </c>
      <c r="AS29" s="523">
        <f>'Eingabe Ist'!AA27</f>
        <v>0</v>
      </c>
      <c r="AT29" s="524">
        <f>'Eingabe Planung'!AE27</f>
        <v>0</v>
      </c>
      <c r="AU29" s="522">
        <f>'Eingabe Ist'!AB27</f>
        <v>0</v>
      </c>
      <c r="AV29" s="523">
        <f>'Eingabe Planung'!AI27</f>
        <v>0</v>
      </c>
      <c r="AW29" s="524">
        <f>'Eingabe Ist'!AF27</f>
        <v>0</v>
      </c>
      <c r="AX29" s="522">
        <f>'Eingabe Planung'!AJ27</f>
        <v>0</v>
      </c>
      <c r="AY29" s="523">
        <f>'Eingabe Ist'!AG27</f>
        <v>0</v>
      </c>
      <c r="AZ29" s="525">
        <f>'Eingabe Ist'!R27</f>
        <v>0</v>
      </c>
      <c r="BA29" s="526">
        <f t="shared" si="24"/>
        <v>0</v>
      </c>
    </row>
    <row r="30" spans="2:53" ht="18">
      <c r="B30" s="455" t="str">
        <f>'Eingabe Planung'!B28</f>
        <v>Zukauf Rinder</v>
      </c>
      <c r="C30" s="519">
        <f>'Eingabe Planung'!C28</f>
        <v>0</v>
      </c>
      <c r="D30" s="510"/>
      <c r="E30" s="520">
        <f>'Eingabe Planung'!E28</f>
        <v>0</v>
      </c>
      <c r="F30" s="512"/>
      <c r="G30" s="520">
        <f>'Eingabe Ist'!E28</f>
        <v>0</v>
      </c>
      <c r="H30" s="248"/>
      <c r="I30" s="521">
        <f t="shared" si="23"/>
        <v>0</v>
      </c>
      <c r="J30" s="248"/>
      <c r="K30" s="522">
        <f>'Eingabe Planung'!I28</f>
        <v>0</v>
      </c>
      <c r="L30" s="523">
        <f>'Eingabe Ist'!G28</f>
        <v>0</v>
      </c>
      <c r="M30" s="524">
        <f t="shared" si="25"/>
        <v>0</v>
      </c>
      <c r="N30" s="522">
        <f>'Eingabe Planung'!J28</f>
        <v>0</v>
      </c>
      <c r="O30" s="523">
        <f>'Eingabe Ist'!H28</f>
        <v>0</v>
      </c>
      <c r="P30" s="524">
        <f t="shared" si="13"/>
        <v>0</v>
      </c>
      <c r="Q30" s="522">
        <f>'Eingabe Planung'!K28</f>
        <v>0</v>
      </c>
      <c r="R30" s="523">
        <f>'Eingabe Ist'!I28</f>
        <v>0</v>
      </c>
      <c r="S30" s="524">
        <f t="shared" si="14"/>
        <v>0</v>
      </c>
      <c r="T30" s="522">
        <f>'Eingabe Planung'!L28</f>
        <v>0</v>
      </c>
      <c r="U30" s="523">
        <f>'Eingabe Ist'!J28</f>
        <v>0</v>
      </c>
      <c r="V30" s="524">
        <f t="shared" si="15"/>
        <v>0</v>
      </c>
      <c r="W30" s="522">
        <f>'Eingabe Planung'!M28</f>
        <v>0</v>
      </c>
      <c r="X30" s="523">
        <f>'Eingabe Ist'!K28</f>
        <v>0</v>
      </c>
      <c r="Y30" s="524">
        <f t="shared" si="16"/>
        <v>0</v>
      </c>
      <c r="Z30" s="522">
        <f>'Eingabe Planung'!N28</f>
        <v>0</v>
      </c>
      <c r="AA30" s="523">
        <f>'Eingabe Ist'!L28</f>
        <v>0</v>
      </c>
      <c r="AB30" s="524">
        <f t="shared" si="17"/>
        <v>0</v>
      </c>
      <c r="AC30" s="522">
        <f>'Eingabe Planung'!O28</f>
        <v>0</v>
      </c>
      <c r="AD30" s="523">
        <f>'Eingabe Ist'!M28</f>
        <v>0</v>
      </c>
      <c r="AE30" s="524">
        <f t="shared" si="18"/>
        <v>0</v>
      </c>
      <c r="AF30" s="522">
        <f>'Eingabe Planung'!P28</f>
        <v>0</v>
      </c>
      <c r="AG30" s="523">
        <f>'Eingabe Ist'!N28</f>
        <v>0</v>
      </c>
      <c r="AH30" s="524">
        <f t="shared" si="19"/>
        <v>0</v>
      </c>
      <c r="AI30" s="522">
        <f>'Eingabe Planung'!Q28</f>
        <v>0</v>
      </c>
      <c r="AJ30" s="523">
        <f>'Eingabe Ist'!O28</f>
        <v>0</v>
      </c>
      <c r="AK30" s="524">
        <f t="shared" si="20"/>
        <v>0</v>
      </c>
      <c r="AL30" s="522">
        <f>'Eingabe Planung'!R28</f>
        <v>0</v>
      </c>
      <c r="AM30" s="523">
        <f>'Eingabe Ist'!P28</f>
        <v>0</v>
      </c>
      <c r="AN30" s="524">
        <f t="shared" si="21"/>
        <v>0</v>
      </c>
      <c r="AO30" s="522">
        <f>'Eingabe Planung'!S28</f>
        <v>0</v>
      </c>
      <c r="AP30" s="523">
        <f>'Eingabe Ist'!Q28</f>
        <v>0</v>
      </c>
      <c r="AQ30" s="524">
        <f t="shared" si="22"/>
        <v>0</v>
      </c>
      <c r="AR30" s="522">
        <f>'Eingabe Planung'!T28</f>
        <v>0</v>
      </c>
      <c r="AS30" s="523">
        <f>'Eingabe Ist'!AA28</f>
        <v>0</v>
      </c>
      <c r="AT30" s="524">
        <f>'Eingabe Planung'!AE28</f>
        <v>0</v>
      </c>
      <c r="AU30" s="522">
        <f>'Eingabe Ist'!AB28</f>
        <v>0</v>
      </c>
      <c r="AV30" s="523">
        <f>'Eingabe Planung'!AI28</f>
        <v>0</v>
      </c>
      <c r="AW30" s="524">
        <f>'Eingabe Ist'!AF28</f>
        <v>0</v>
      </c>
      <c r="AX30" s="522">
        <f>'Eingabe Planung'!AJ28</f>
        <v>0</v>
      </c>
      <c r="AY30" s="523">
        <f>'Eingabe Ist'!AG28</f>
        <v>0</v>
      </c>
      <c r="AZ30" s="525">
        <f>'Eingabe Ist'!R28</f>
        <v>0</v>
      </c>
      <c r="BA30" s="526">
        <f t="shared" si="24"/>
        <v>0</v>
      </c>
    </row>
    <row r="31" spans="2:53" ht="18">
      <c r="B31" s="455" t="str">
        <f>'Eingabe Planung'!B29</f>
        <v>Zukauf Schweine</v>
      </c>
      <c r="C31" s="519">
        <f>'Eingabe Planung'!C29</f>
        <v>0</v>
      </c>
      <c r="D31" s="510"/>
      <c r="E31" s="520">
        <f>'Eingabe Planung'!E29</f>
        <v>0</v>
      </c>
      <c r="F31" s="512"/>
      <c r="G31" s="520">
        <f>'Eingabe Ist'!E29</f>
        <v>0</v>
      </c>
      <c r="H31" s="248"/>
      <c r="I31" s="521">
        <f t="shared" si="23"/>
        <v>0</v>
      </c>
      <c r="J31" s="248"/>
      <c r="K31" s="522">
        <f>'Eingabe Planung'!I29</f>
        <v>0</v>
      </c>
      <c r="L31" s="523">
        <f>'Eingabe Ist'!G29</f>
        <v>0</v>
      </c>
      <c r="M31" s="524">
        <f t="shared" si="25"/>
        <v>0</v>
      </c>
      <c r="N31" s="522">
        <f>'Eingabe Planung'!J29</f>
        <v>0</v>
      </c>
      <c r="O31" s="523">
        <f>'Eingabe Ist'!H29</f>
        <v>0</v>
      </c>
      <c r="P31" s="524">
        <f t="shared" si="13"/>
        <v>0</v>
      </c>
      <c r="Q31" s="522">
        <f>'Eingabe Planung'!K29</f>
        <v>0</v>
      </c>
      <c r="R31" s="523">
        <f>'Eingabe Ist'!I29</f>
        <v>0</v>
      </c>
      <c r="S31" s="524">
        <f t="shared" si="14"/>
        <v>0</v>
      </c>
      <c r="T31" s="522">
        <f>'Eingabe Planung'!L29</f>
        <v>0</v>
      </c>
      <c r="U31" s="523">
        <f>'Eingabe Ist'!J29</f>
        <v>0</v>
      </c>
      <c r="V31" s="524">
        <f t="shared" si="15"/>
        <v>0</v>
      </c>
      <c r="W31" s="522">
        <f>'Eingabe Planung'!M29</f>
        <v>0</v>
      </c>
      <c r="X31" s="523">
        <f>'Eingabe Ist'!K29</f>
        <v>0</v>
      </c>
      <c r="Y31" s="524">
        <f t="shared" si="16"/>
        <v>0</v>
      </c>
      <c r="Z31" s="522">
        <f>'Eingabe Planung'!N29</f>
        <v>0</v>
      </c>
      <c r="AA31" s="523">
        <f>'Eingabe Ist'!L29</f>
        <v>0</v>
      </c>
      <c r="AB31" s="524">
        <f t="shared" si="17"/>
        <v>0</v>
      </c>
      <c r="AC31" s="522">
        <f>'Eingabe Planung'!O29</f>
        <v>0</v>
      </c>
      <c r="AD31" s="523">
        <f>'Eingabe Ist'!M29</f>
        <v>0</v>
      </c>
      <c r="AE31" s="524">
        <f t="shared" si="18"/>
        <v>0</v>
      </c>
      <c r="AF31" s="522">
        <f>'Eingabe Planung'!P29</f>
        <v>0</v>
      </c>
      <c r="AG31" s="523">
        <f>'Eingabe Ist'!N29</f>
        <v>0</v>
      </c>
      <c r="AH31" s="524">
        <f t="shared" si="19"/>
        <v>0</v>
      </c>
      <c r="AI31" s="522">
        <f>'Eingabe Planung'!Q29</f>
        <v>0</v>
      </c>
      <c r="AJ31" s="523">
        <f>'Eingabe Ist'!O29</f>
        <v>0</v>
      </c>
      <c r="AK31" s="524">
        <f t="shared" si="20"/>
        <v>0</v>
      </c>
      <c r="AL31" s="522">
        <f>'Eingabe Planung'!R29</f>
        <v>0</v>
      </c>
      <c r="AM31" s="523">
        <f>'Eingabe Ist'!P29</f>
        <v>0</v>
      </c>
      <c r="AN31" s="524">
        <f t="shared" si="21"/>
        <v>0</v>
      </c>
      <c r="AO31" s="522">
        <f>'Eingabe Planung'!S29</f>
        <v>0</v>
      </c>
      <c r="AP31" s="523">
        <f>'Eingabe Ist'!Q29</f>
        <v>0</v>
      </c>
      <c r="AQ31" s="524">
        <f t="shared" si="22"/>
        <v>0</v>
      </c>
      <c r="AR31" s="522">
        <f>'Eingabe Planung'!T29</f>
        <v>0</v>
      </c>
      <c r="AS31" s="523">
        <f>'Eingabe Ist'!AA29</f>
        <v>0</v>
      </c>
      <c r="AT31" s="524">
        <f>'Eingabe Planung'!AE29</f>
        <v>0</v>
      </c>
      <c r="AU31" s="522">
        <f>'Eingabe Ist'!AB29</f>
        <v>0</v>
      </c>
      <c r="AV31" s="523">
        <f>'Eingabe Planung'!AI29</f>
        <v>0</v>
      </c>
      <c r="AW31" s="524">
        <f>'Eingabe Ist'!AF29</f>
        <v>0</v>
      </c>
      <c r="AX31" s="522">
        <f>'Eingabe Planung'!AJ29</f>
        <v>0</v>
      </c>
      <c r="AY31" s="523">
        <f>'Eingabe Ist'!AG29</f>
        <v>0</v>
      </c>
      <c r="AZ31" s="525">
        <f>'Eingabe Ist'!R29</f>
        <v>0</v>
      </c>
      <c r="BA31" s="526">
        <f t="shared" si="24"/>
        <v>0</v>
      </c>
    </row>
    <row r="32" spans="2:53" ht="18">
      <c r="B32" s="455" t="str">
        <f>'Eingabe Planung'!B30</f>
        <v>Futtermittel Rinder</v>
      </c>
      <c r="C32" s="519">
        <f>'Eingabe Planung'!C30</f>
        <v>0</v>
      </c>
      <c r="D32" s="510"/>
      <c r="E32" s="520">
        <f>'Eingabe Planung'!E30</f>
        <v>0</v>
      </c>
      <c r="F32" s="512"/>
      <c r="G32" s="520">
        <f>'Eingabe Ist'!E30</f>
        <v>0</v>
      </c>
      <c r="H32" s="248"/>
      <c r="I32" s="521">
        <f t="shared" si="23"/>
        <v>0</v>
      </c>
      <c r="J32" s="248"/>
      <c r="K32" s="522">
        <f>'Eingabe Planung'!I30</f>
        <v>0</v>
      </c>
      <c r="L32" s="523">
        <f>'Eingabe Ist'!G30</f>
        <v>0</v>
      </c>
      <c r="M32" s="524">
        <f t="shared" si="25"/>
        <v>0</v>
      </c>
      <c r="N32" s="522">
        <f>'Eingabe Planung'!J30</f>
        <v>0</v>
      </c>
      <c r="O32" s="523">
        <f>'Eingabe Ist'!H30</f>
        <v>0</v>
      </c>
      <c r="P32" s="524">
        <f t="shared" si="13"/>
        <v>0</v>
      </c>
      <c r="Q32" s="522">
        <f>'Eingabe Planung'!K30</f>
        <v>0</v>
      </c>
      <c r="R32" s="523">
        <f>'Eingabe Ist'!I30</f>
        <v>0</v>
      </c>
      <c r="S32" s="524">
        <f t="shared" si="14"/>
        <v>0</v>
      </c>
      <c r="T32" s="522">
        <f>'Eingabe Planung'!L30</f>
        <v>0</v>
      </c>
      <c r="U32" s="523">
        <f>'Eingabe Ist'!J30</f>
        <v>0</v>
      </c>
      <c r="V32" s="524">
        <f t="shared" si="15"/>
        <v>0</v>
      </c>
      <c r="W32" s="522">
        <f>'Eingabe Planung'!M30</f>
        <v>0</v>
      </c>
      <c r="X32" s="523">
        <f>'Eingabe Ist'!K30</f>
        <v>0</v>
      </c>
      <c r="Y32" s="524">
        <f t="shared" si="16"/>
        <v>0</v>
      </c>
      <c r="Z32" s="522">
        <f>'Eingabe Planung'!N30</f>
        <v>0</v>
      </c>
      <c r="AA32" s="523">
        <f>'Eingabe Ist'!L30</f>
        <v>0</v>
      </c>
      <c r="AB32" s="524">
        <f t="shared" si="17"/>
        <v>0</v>
      </c>
      <c r="AC32" s="522">
        <f>'Eingabe Planung'!O30</f>
        <v>0</v>
      </c>
      <c r="AD32" s="523">
        <f>'Eingabe Ist'!M30</f>
        <v>0</v>
      </c>
      <c r="AE32" s="524">
        <f t="shared" si="18"/>
        <v>0</v>
      </c>
      <c r="AF32" s="522">
        <f>'Eingabe Planung'!P30</f>
        <v>0</v>
      </c>
      <c r="AG32" s="523">
        <f>'Eingabe Ist'!N30</f>
        <v>0</v>
      </c>
      <c r="AH32" s="524">
        <f t="shared" si="19"/>
        <v>0</v>
      </c>
      <c r="AI32" s="522">
        <f>'Eingabe Planung'!Q30</f>
        <v>0</v>
      </c>
      <c r="AJ32" s="523">
        <f>'Eingabe Ist'!O30</f>
        <v>0</v>
      </c>
      <c r="AK32" s="524">
        <f t="shared" si="20"/>
        <v>0</v>
      </c>
      <c r="AL32" s="522">
        <f>'Eingabe Planung'!R30</f>
        <v>0</v>
      </c>
      <c r="AM32" s="523">
        <f>'Eingabe Ist'!P30</f>
        <v>0</v>
      </c>
      <c r="AN32" s="524">
        <f t="shared" si="21"/>
        <v>0</v>
      </c>
      <c r="AO32" s="522">
        <f>'Eingabe Planung'!S30</f>
        <v>0</v>
      </c>
      <c r="AP32" s="523">
        <f>'Eingabe Ist'!Q30</f>
        <v>0</v>
      </c>
      <c r="AQ32" s="524">
        <f t="shared" si="22"/>
        <v>0</v>
      </c>
      <c r="AR32" s="522">
        <f>'Eingabe Planung'!T30</f>
        <v>0</v>
      </c>
      <c r="AS32" s="523">
        <f>'Eingabe Ist'!AA30</f>
        <v>0</v>
      </c>
      <c r="AT32" s="524">
        <f>'Eingabe Planung'!AE30</f>
        <v>0</v>
      </c>
      <c r="AU32" s="522">
        <f>'Eingabe Ist'!AB30</f>
        <v>0</v>
      </c>
      <c r="AV32" s="523">
        <f>'Eingabe Planung'!AI30</f>
        <v>0</v>
      </c>
      <c r="AW32" s="524">
        <f>'Eingabe Ist'!AF30</f>
        <v>0</v>
      </c>
      <c r="AX32" s="522">
        <f>'Eingabe Planung'!AJ30</f>
        <v>0</v>
      </c>
      <c r="AY32" s="523">
        <f>'Eingabe Ist'!AG30</f>
        <v>0</v>
      </c>
      <c r="AZ32" s="525">
        <f>'Eingabe Ist'!R30</f>
        <v>0</v>
      </c>
      <c r="BA32" s="526">
        <f t="shared" si="24"/>
        <v>0</v>
      </c>
    </row>
    <row r="33" spans="2:53" ht="18">
      <c r="B33" s="455" t="str">
        <f>'Eingabe Planung'!B31</f>
        <v>Futtermittel Schweine</v>
      </c>
      <c r="C33" s="519">
        <f>'Eingabe Planung'!C31</f>
        <v>0</v>
      </c>
      <c r="D33" s="510"/>
      <c r="E33" s="520">
        <f>'Eingabe Planung'!E31</f>
        <v>0</v>
      </c>
      <c r="F33" s="512"/>
      <c r="G33" s="520">
        <f>'Eingabe Ist'!E31</f>
        <v>0</v>
      </c>
      <c r="H33" s="248"/>
      <c r="I33" s="521">
        <f t="shared" si="23"/>
        <v>0</v>
      </c>
      <c r="J33" s="248"/>
      <c r="K33" s="522">
        <f>'Eingabe Planung'!I31</f>
        <v>0</v>
      </c>
      <c r="L33" s="523">
        <f>'Eingabe Ist'!G31</f>
        <v>0</v>
      </c>
      <c r="M33" s="524">
        <f t="shared" si="25"/>
        <v>0</v>
      </c>
      <c r="N33" s="522">
        <f>'Eingabe Planung'!J31</f>
        <v>0</v>
      </c>
      <c r="O33" s="523">
        <f>'Eingabe Ist'!H31</f>
        <v>0</v>
      </c>
      <c r="P33" s="524">
        <f t="shared" si="13"/>
        <v>0</v>
      </c>
      <c r="Q33" s="522">
        <f>'Eingabe Planung'!K31</f>
        <v>0</v>
      </c>
      <c r="R33" s="523">
        <f>'Eingabe Ist'!I31</f>
        <v>0</v>
      </c>
      <c r="S33" s="524">
        <f t="shared" si="14"/>
        <v>0</v>
      </c>
      <c r="T33" s="522">
        <f>'Eingabe Planung'!L31</f>
        <v>0</v>
      </c>
      <c r="U33" s="523">
        <f>'Eingabe Ist'!J31</f>
        <v>0</v>
      </c>
      <c r="V33" s="524">
        <f t="shared" si="15"/>
        <v>0</v>
      </c>
      <c r="W33" s="522">
        <f>'Eingabe Planung'!M31</f>
        <v>0</v>
      </c>
      <c r="X33" s="523">
        <f>'Eingabe Ist'!K31</f>
        <v>0</v>
      </c>
      <c r="Y33" s="524">
        <f t="shared" si="16"/>
        <v>0</v>
      </c>
      <c r="Z33" s="522">
        <f>'Eingabe Planung'!N31</f>
        <v>0</v>
      </c>
      <c r="AA33" s="523">
        <f>'Eingabe Ist'!L31</f>
        <v>0</v>
      </c>
      <c r="AB33" s="524">
        <f t="shared" si="17"/>
        <v>0</v>
      </c>
      <c r="AC33" s="522">
        <f>'Eingabe Planung'!O31</f>
        <v>0</v>
      </c>
      <c r="AD33" s="523">
        <f>'Eingabe Ist'!M31</f>
        <v>0</v>
      </c>
      <c r="AE33" s="524">
        <f t="shared" si="18"/>
        <v>0</v>
      </c>
      <c r="AF33" s="522">
        <f>'Eingabe Planung'!P31</f>
        <v>0</v>
      </c>
      <c r="AG33" s="523">
        <f>'Eingabe Ist'!N31</f>
        <v>0</v>
      </c>
      <c r="AH33" s="524">
        <f t="shared" si="19"/>
        <v>0</v>
      </c>
      <c r="AI33" s="522">
        <f>'Eingabe Planung'!Q31</f>
        <v>0</v>
      </c>
      <c r="AJ33" s="523">
        <f>'Eingabe Ist'!O31</f>
        <v>0</v>
      </c>
      <c r="AK33" s="524">
        <f t="shared" si="20"/>
        <v>0</v>
      </c>
      <c r="AL33" s="522">
        <f>'Eingabe Planung'!R31</f>
        <v>0</v>
      </c>
      <c r="AM33" s="523">
        <f>'Eingabe Ist'!P31</f>
        <v>0</v>
      </c>
      <c r="AN33" s="524">
        <f t="shared" si="21"/>
        <v>0</v>
      </c>
      <c r="AO33" s="522">
        <f>'Eingabe Planung'!S31</f>
        <v>0</v>
      </c>
      <c r="AP33" s="523">
        <f>'Eingabe Ist'!Q31</f>
        <v>0</v>
      </c>
      <c r="AQ33" s="524">
        <f t="shared" si="22"/>
        <v>0</v>
      </c>
      <c r="AR33" s="522">
        <f>'Eingabe Planung'!T31</f>
        <v>0</v>
      </c>
      <c r="AS33" s="523">
        <f>'Eingabe Ist'!AA31</f>
        <v>0</v>
      </c>
      <c r="AT33" s="524">
        <f>'Eingabe Planung'!AE31</f>
        <v>0</v>
      </c>
      <c r="AU33" s="522">
        <f>'Eingabe Ist'!AB31</f>
        <v>0</v>
      </c>
      <c r="AV33" s="523">
        <f>'Eingabe Planung'!AI31</f>
        <v>0</v>
      </c>
      <c r="AW33" s="524">
        <f>'Eingabe Ist'!AF31</f>
        <v>0</v>
      </c>
      <c r="AX33" s="522">
        <f>'Eingabe Planung'!AJ31</f>
        <v>0</v>
      </c>
      <c r="AY33" s="523">
        <f>'Eingabe Ist'!AG31</f>
        <v>0</v>
      </c>
      <c r="AZ33" s="525">
        <f>'Eingabe Ist'!R31</f>
        <v>0</v>
      </c>
      <c r="BA33" s="526">
        <f t="shared" si="24"/>
        <v>0</v>
      </c>
    </row>
    <row r="34" spans="2:53" ht="18">
      <c r="B34" s="455" t="str">
        <f>'Eingabe Planung'!B32</f>
        <v>Tierarzt</v>
      </c>
      <c r="C34" s="519">
        <f>'Eingabe Planung'!C32</f>
        <v>0</v>
      </c>
      <c r="D34" s="510"/>
      <c r="E34" s="520">
        <f>'Eingabe Planung'!E32</f>
        <v>0</v>
      </c>
      <c r="F34" s="512"/>
      <c r="G34" s="520">
        <f>'Eingabe Ist'!E32</f>
        <v>0</v>
      </c>
      <c r="H34" s="248"/>
      <c r="I34" s="521">
        <f t="shared" si="23"/>
        <v>0</v>
      </c>
      <c r="J34" s="248"/>
      <c r="K34" s="522">
        <f>'Eingabe Planung'!I32</f>
        <v>0</v>
      </c>
      <c r="L34" s="523">
        <f>'Eingabe Ist'!G32</f>
        <v>0</v>
      </c>
      <c r="M34" s="524">
        <f t="shared" si="25"/>
        <v>0</v>
      </c>
      <c r="N34" s="522">
        <f>'Eingabe Planung'!J32</f>
        <v>0</v>
      </c>
      <c r="O34" s="523">
        <f>'Eingabe Ist'!H32</f>
        <v>0</v>
      </c>
      <c r="P34" s="524">
        <f t="shared" si="13"/>
        <v>0</v>
      </c>
      <c r="Q34" s="522">
        <f>'Eingabe Planung'!K32</f>
        <v>0</v>
      </c>
      <c r="R34" s="523">
        <f>'Eingabe Ist'!I32</f>
        <v>0</v>
      </c>
      <c r="S34" s="524">
        <f t="shared" si="14"/>
        <v>0</v>
      </c>
      <c r="T34" s="522">
        <f>'Eingabe Planung'!L32</f>
        <v>0</v>
      </c>
      <c r="U34" s="523">
        <f>'Eingabe Ist'!J32</f>
        <v>0</v>
      </c>
      <c r="V34" s="524">
        <f t="shared" si="15"/>
        <v>0</v>
      </c>
      <c r="W34" s="522">
        <f>'Eingabe Planung'!M32</f>
        <v>0</v>
      </c>
      <c r="X34" s="523">
        <f>'Eingabe Ist'!K32</f>
        <v>0</v>
      </c>
      <c r="Y34" s="524">
        <f t="shared" si="16"/>
        <v>0</v>
      </c>
      <c r="Z34" s="522">
        <f>'Eingabe Planung'!N32</f>
        <v>0</v>
      </c>
      <c r="AA34" s="523">
        <f>'Eingabe Ist'!L32</f>
        <v>0</v>
      </c>
      <c r="AB34" s="524">
        <f t="shared" si="17"/>
        <v>0</v>
      </c>
      <c r="AC34" s="522">
        <f>'Eingabe Planung'!O32</f>
        <v>0</v>
      </c>
      <c r="AD34" s="523">
        <f>'Eingabe Ist'!M32</f>
        <v>0</v>
      </c>
      <c r="AE34" s="524">
        <f t="shared" si="18"/>
        <v>0</v>
      </c>
      <c r="AF34" s="522">
        <f>'Eingabe Planung'!P32</f>
        <v>0</v>
      </c>
      <c r="AG34" s="523">
        <f>'Eingabe Ist'!N32</f>
        <v>0</v>
      </c>
      <c r="AH34" s="524">
        <f t="shared" si="19"/>
        <v>0</v>
      </c>
      <c r="AI34" s="522">
        <f>'Eingabe Planung'!Q32</f>
        <v>0</v>
      </c>
      <c r="AJ34" s="523">
        <f>'Eingabe Ist'!O32</f>
        <v>0</v>
      </c>
      <c r="AK34" s="524">
        <f t="shared" si="20"/>
        <v>0</v>
      </c>
      <c r="AL34" s="522">
        <f>'Eingabe Planung'!R32</f>
        <v>0</v>
      </c>
      <c r="AM34" s="523">
        <f>'Eingabe Ist'!P32</f>
        <v>0</v>
      </c>
      <c r="AN34" s="524">
        <f t="shared" si="21"/>
        <v>0</v>
      </c>
      <c r="AO34" s="522">
        <f>'Eingabe Planung'!S32</f>
        <v>0</v>
      </c>
      <c r="AP34" s="523">
        <f>'Eingabe Ist'!Q32</f>
        <v>0</v>
      </c>
      <c r="AQ34" s="524">
        <f t="shared" si="22"/>
        <v>0</v>
      </c>
      <c r="AR34" s="522">
        <f>'Eingabe Planung'!T32</f>
        <v>0</v>
      </c>
      <c r="AS34" s="523">
        <f>'Eingabe Ist'!AA32</f>
        <v>0</v>
      </c>
      <c r="AT34" s="524">
        <f>'Eingabe Planung'!AE32</f>
        <v>0</v>
      </c>
      <c r="AU34" s="522">
        <f>'Eingabe Ist'!AB32</f>
        <v>0</v>
      </c>
      <c r="AV34" s="523">
        <f>'Eingabe Planung'!AI32</f>
        <v>0</v>
      </c>
      <c r="AW34" s="524">
        <f>'Eingabe Ist'!AF32</f>
        <v>0</v>
      </c>
      <c r="AX34" s="522">
        <f>'Eingabe Planung'!AJ32</f>
        <v>0</v>
      </c>
      <c r="AY34" s="523">
        <f>'Eingabe Ist'!AG32</f>
        <v>0</v>
      </c>
      <c r="AZ34" s="525">
        <f>'Eingabe Ist'!R32</f>
        <v>0</v>
      </c>
      <c r="BA34" s="526">
        <f t="shared" si="24"/>
        <v>0</v>
      </c>
    </row>
    <row r="35" spans="2:53" ht="18">
      <c r="B35" s="455" t="str">
        <f>'Eingabe Planung'!B33</f>
        <v>Sonstiges Tierproduktion</v>
      </c>
      <c r="C35" s="519">
        <f>'Eingabe Planung'!C33</f>
        <v>0</v>
      </c>
      <c r="D35" s="510"/>
      <c r="E35" s="520">
        <f>'Eingabe Planung'!E33</f>
        <v>0</v>
      </c>
      <c r="F35" s="512"/>
      <c r="G35" s="520">
        <f>'Eingabe Ist'!E33</f>
        <v>0</v>
      </c>
      <c r="H35" s="248"/>
      <c r="I35" s="521">
        <f t="shared" si="23"/>
        <v>0</v>
      </c>
      <c r="J35" s="248"/>
      <c r="K35" s="522">
        <f>'Eingabe Planung'!I33</f>
        <v>0</v>
      </c>
      <c r="L35" s="523">
        <f>'Eingabe Ist'!G33</f>
        <v>0</v>
      </c>
      <c r="M35" s="524">
        <f t="shared" si="25"/>
        <v>0</v>
      </c>
      <c r="N35" s="522">
        <f>'Eingabe Planung'!J33</f>
        <v>0</v>
      </c>
      <c r="O35" s="523">
        <f>'Eingabe Ist'!H33</f>
        <v>0</v>
      </c>
      <c r="P35" s="524">
        <f t="shared" si="13"/>
        <v>0</v>
      </c>
      <c r="Q35" s="522">
        <f>'Eingabe Planung'!K33</f>
        <v>0</v>
      </c>
      <c r="R35" s="523">
        <f>'Eingabe Ist'!I33</f>
        <v>0</v>
      </c>
      <c r="S35" s="524">
        <f t="shared" si="14"/>
        <v>0</v>
      </c>
      <c r="T35" s="522">
        <f>'Eingabe Planung'!L33</f>
        <v>0</v>
      </c>
      <c r="U35" s="523">
        <f>'Eingabe Ist'!J33</f>
        <v>0</v>
      </c>
      <c r="V35" s="524">
        <f t="shared" si="15"/>
        <v>0</v>
      </c>
      <c r="W35" s="522">
        <f>'Eingabe Planung'!M33</f>
        <v>0</v>
      </c>
      <c r="X35" s="523">
        <f>'Eingabe Ist'!K33</f>
        <v>0</v>
      </c>
      <c r="Y35" s="524">
        <f t="shared" si="16"/>
        <v>0</v>
      </c>
      <c r="Z35" s="522">
        <f>'Eingabe Planung'!N33</f>
        <v>0</v>
      </c>
      <c r="AA35" s="523">
        <f>'Eingabe Ist'!L33</f>
        <v>0</v>
      </c>
      <c r="AB35" s="524">
        <f t="shared" si="17"/>
        <v>0</v>
      </c>
      <c r="AC35" s="522">
        <f>'Eingabe Planung'!O33</f>
        <v>0</v>
      </c>
      <c r="AD35" s="523">
        <f>'Eingabe Ist'!M33</f>
        <v>0</v>
      </c>
      <c r="AE35" s="524">
        <f t="shared" si="18"/>
        <v>0</v>
      </c>
      <c r="AF35" s="522">
        <f>'Eingabe Planung'!P33</f>
        <v>0</v>
      </c>
      <c r="AG35" s="523">
        <f>'Eingabe Ist'!N33</f>
        <v>0</v>
      </c>
      <c r="AH35" s="524">
        <f t="shared" si="19"/>
        <v>0</v>
      </c>
      <c r="AI35" s="522">
        <f>'Eingabe Planung'!Q33</f>
        <v>0</v>
      </c>
      <c r="AJ35" s="523">
        <f>'Eingabe Ist'!O33</f>
        <v>0</v>
      </c>
      <c r="AK35" s="524">
        <f t="shared" si="20"/>
        <v>0</v>
      </c>
      <c r="AL35" s="522">
        <f>'Eingabe Planung'!R33</f>
        <v>0</v>
      </c>
      <c r="AM35" s="523">
        <f>'Eingabe Ist'!P33</f>
        <v>0</v>
      </c>
      <c r="AN35" s="524">
        <f t="shared" si="21"/>
        <v>0</v>
      </c>
      <c r="AO35" s="522">
        <f>'Eingabe Planung'!S33</f>
        <v>0</v>
      </c>
      <c r="AP35" s="523">
        <f>'Eingabe Ist'!Q33</f>
        <v>0</v>
      </c>
      <c r="AQ35" s="524">
        <f t="shared" si="22"/>
        <v>0</v>
      </c>
      <c r="AR35" s="522">
        <f>'Eingabe Planung'!T33</f>
        <v>0</v>
      </c>
      <c r="AS35" s="523">
        <f>'Eingabe Ist'!AA33</f>
        <v>0</v>
      </c>
      <c r="AT35" s="524">
        <f>'Eingabe Planung'!AE33</f>
        <v>0</v>
      </c>
      <c r="AU35" s="522">
        <f>'Eingabe Ist'!AB33</f>
        <v>0</v>
      </c>
      <c r="AV35" s="523">
        <f>'Eingabe Planung'!AI33</f>
        <v>0</v>
      </c>
      <c r="AW35" s="524">
        <f>'Eingabe Ist'!AF33</f>
        <v>0</v>
      </c>
      <c r="AX35" s="522">
        <f>'Eingabe Planung'!AJ33</f>
        <v>0</v>
      </c>
      <c r="AY35" s="523">
        <f>'Eingabe Ist'!AG33</f>
        <v>0</v>
      </c>
      <c r="AZ35" s="525">
        <f>'Eingabe Ist'!R33</f>
        <v>0</v>
      </c>
      <c r="BA35" s="526">
        <f t="shared" si="24"/>
        <v>0</v>
      </c>
    </row>
    <row r="36" spans="2:53" ht="18">
      <c r="B36" s="455" t="str">
        <f>'Eingabe Planung'!B34</f>
        <v>Lohnarbeit</v>
      </c>
      <c r="C36" s="519">
        <f>'Eingabe Planung'!C34</f>
        <v>0</v>
      </c>
      <c r="D36" s="510"/>
      <c r="E36" s="520">
        <f>'Eingabe Planung'!E34</f>
        <v>0</v>
      </c>
      <c r="F36" s="512"/>
      <c r="G36" s="520">
        <f>'Eingabe Ist'!E34</f>
        <v>0</v>
      </c>
      <c r="H36" s="248"/>
      <c r="I36" s="521">
        <f t="shared" si="23"/>
        <v>0</v>
      </c>
      <c r="J36" s="248"/>
      <c r="K36" s="522">
        <f>'Eingabe Planung'!I34</f>
        <v>0</v>
      </c>
      <c r="L36" s="523">
        <f>'Eingabe Ist'!G34</f>
        <v>0</v>
      </c>
      <c r="M36" s="524">
        <f t="shared" si="25"/>
        <v>0</v>
      </c>
      <c r="N36" s="522">
        <f>'Eingabe Planung'!J34</f>
        <v>0</v>
      </c>
      <c r="O36" s="523">
        <f>'Eingabe Ist'!H34</f>
        <v>0</v>
      </c>
      <c r="P36" s="524">
        <f t="shared" si="13"/>
        <v>0</v>
      </c>
      <c r="Q36" s="522">
        <f>'Eingabe Planung'!K34</f>
        <v>0</v>
      </c>
      <c r="R36" s="523">
        <f>'Eingabe Ist'!I34</f>
        <v>0</v>
      </c>
      <c r="S36" s="524">
        <f t="shared" si="14"/>
        <v>0</v>
      </c>
      <c r="T36" s="522">
        <f>'Eingabe Planung'!L34</f>
        <v>0</v>
      </c>
      <c r="U36" s="523">
        <f>'Eingabe Ist'!J34</f>
        <v>0</v>
      </c>
      <c r="V36" s="524">
        <f t="shared" si="15"/>
        <v>0</v>
      </c>
      <c r="W36" s="522">
        <f>'Eingabe Planung'!M34</f>
        <v>0</v>
      </c>
      <c r="X36" s="523">
        <f>'Eingabe Ist'!K34</f>
        <v>0</v>
      </c>
      <c r="Y36" s="524">
        <f t="shared" si="16"/>
        <v>0</v>
      </c>
      <c r="Z36" s="522">
        <f>'Eingabe Planung'!N34</f>
        <v>0</v>
      </c>
      <c r="AA36" s="523">
        <f>'Eingabe Ist'!L34</f>
        <v>0</v>
      </c>
      <c r="AB36" s="524">
        <f t="shared" si="17"/>
        <v>0</v>
      </c>
      <c r="AC36" s="522">
        <f>'Eingabe Planung'!O34</f>
        <v>0</v>
      </c>
      <c r="AD36" s="523">
        <f>'Eingabe Ist'!M34</f>
        <v>0</v>
      </c>
      <c r="AE36" s="524">
        <f t="shared" si="18"/>
        <v>0</v>
      </c>
      <c r="AF36" s="522">
        <f>'Eingabe Planung'!P34</f>
        <v>0</v>
      </c>
      <c r="AG36" s="523">
        <f>'Eingabe Ist'!N34</f>
        <v>0</v>
      </c>
      <c r="AH36" s="524">
        <f t="shared" si="19"/>
        <v>0</v>
      </c>
      <c r="AI36" s="522">
        <f>'Eingabe Planung'!Q34</f>
        <v>0</v>
      </c>
      <c r="AJ36" s="523">
        <f>'Eingabe Ist'!O34</f>
        <v>0</v>
      </c>
      <c r="AK36" s="524">
        <f t="shared" si="20"/>
        <v>0</v>
      </c>
      <c r="AL36" s="522">
        <f>'Eingabe Planung'!R34</f>
        <v>0</v>
      </c>
      <c r="AM36" s="523">
        <f>'Eingabe Ist'!P34</f>
        <v>0</v>
      </c>
      <c r="AN36" s="524">
        <f t="shared" si="21"/>
        <v>0</v>
      </c>
      <c r="AO36" s="522">
        <f>'Eingabe Planung'!S34</f>
        <v>0</v>
      </c>
      <c r="AP36" s="523">
        <f>'Eingabe Ist'!Q34</f>
        <v>0</v>
      </c>
      <c r="AQ36" s="524">
        <f t="shared" si="22"/>
        <v>0</v>
      </c>
      <c r="AR36" s="522">
        <f>'Eingabe Planung'!T34</f>
        <v>0</v>
      </c>
      <c r="AS36" s="523">
        <f>'Eingabe Ist'!AA34</f>
        <v>0</v>
      </c>
      <c r="AT36" s="524">
        <f>'Eingabe Planung'!AE34</f>
        <v>0</v>
      </c>
      <c r="AU36" s="522">
        <f>'Eingabe Ist'!AB34</f>
        <v>0</v>
      </c>
      <c r="AV36" s="523">
        <f>'Eingabe Planung'!AI34</f>
        <v>0</v>
      </c>
      <c r="AW36" s="524">
        <f>'Eingabe Ist'!AF34</f>
        <v>0</v>
      </c>
      <c r="AX36" s="522">
        <f>'Eingabe Planung'!AJ34</f>
        <v>0</v>
      </c>
      <c r="AY36" s="523">
        <f>'Eingabe Ist'!AG34</f>
        <v>0</v>
      </c>
      <c r="AZ36" s="525">
        <f>'Eingabe Ist'!R34</f>
        <v>0</v>
      </c>
      <c r="BA36" s="526">
        <f t="shared" si="24"/>
        <v>0</v>
      </c>
    </row>
    <row r="37" spans="2:53" ht="18">
      <c r="B37" s="455" t="str">
        <f>'Eingabe Planung'!B35</f>
        <v>Heizung, Strom, Wasser</v>
      </c>
      <c r="C37" s="519">
        <f>'Eingabe Planung'!C35</f>
        <v>0</v>
      </c>
      <c r="D37" s="510"/>
      <c r="E37" s="520">
        <f>'Eingabe Planung'!E35</f>
        <v>0</v>
      </c>
      <c r="F37" s="512"/>
      <c r="G37" s="520">
        <f>'Eingabe Ist'!E35</f>
        <v>0</v>
      </c>
      <c r="H37" s="248"/>
      <c r="I37" s="521">
        <f t="shared" si="23"/>
        <v>0</v>
      </c>
      <c r="J37" s="248"/>
      <c r="K37" s="522">
        <f>'Eingabe Planung'!I35</f>
        <v>0</v>
      </c>
      <c r="L37" s="523">
        <f>'Eingabe Ist'!G35</f>
        <v>0</v>
      </c>
      <c r="M37" s="524">
        <f t="shared" si="25"/>
        <v>0</v>
      </c>
      <c r="N37" s="522">
        <f>'Eingabe Planung'!J35</f>
        <v>0</v>
      </c>
      <c r="O37" s="523">
        <f>'Eingabe Ist'!H35</f>
        <v>0</v>
      </c>
      <c r="P37" s="524">
        <f t="shared" si="13"/>
        <v>0</v>
      </c>
      <c r="Q37" s="522">
        <f>'Eingabe Planung'!K35</f>
        <v>0</v>
      </c>
      <c r="R37" s="523">
        <f>'Eingabe Ist'!I35</f>
        <v>0</v>
      </c>
      <c r="S37" s="524">
        <f t="shared" si="14"/>
        <v>0</v>
      </c>
      <c r="T37" s="522">
        <f>'Eingabe Planung'!L35</f>
        <v>0</v>
      </c>
      <c r="U37" s="523">
        <f>'Eingabe Ist'!J35</f>
        <v>0</v>
      </c>
      <c r="V37" s="524">
        <f t="shared" si="15"/>
        <v>0</v>
      </c>
      <c r="W37" s="522">
        <f>'Eingabe Planung'!M35</f>
        <v>0</v>
      </c>
      <c r="X37" s="523">
        <f>'Eingabe Ist'!K35</f>
        <v>0</v>
      </c>
      <c r="Y37" s="524">
        <f t="shared" si="16"/>
        <v>0</v>
      </c>
      <c r="Z37" s="522">
        <f>'Eingabe Planung'!N35</f>
        <v>0</v>
      </c>
      <c r="AA37" s="523">
        <f>'Eingabe Ist'!L35</f>
        <v>0</v>
      </c>
      <c r="AB37" s="524">
        <f t="shared" si="17"/>
        <v>0</v>
      </c>
      <c r="AC37" s="522">
        <f>'Eingabe Planung'!O35</f>
        <v>0</v>
      </c>
      <c r="AD37" s="523">
        <f>'Eingabe Ist'!M35</f>
        <v>0</v>
      </c>
      <c r="AE37" s="524">
        <f t="shared" si="18"/>
        <v>0</v>
      </c>
      <c r="AF37" s="522">
        <f>'Eingabe Planung'!P35</f>
        <v>0</v>
      </c>
      <c r="AG37" s="523">
        <f>'Eingabe Ist'!N35</f>
        <v>0</v>
      </c>
      <c r="AH37" s="524">
        <f t="shared" si="19"/>
        <v>0</v>
      </c>
      <c r="AI37" s="522">
        <f>'Eingabe Planung'!Q35</f>
        <v>0</v>
      </c>
      <c r="AJ37" s="523">
        <f>'Eingabe Ist'!O35</f>
        <v>0</v>
      </c>
      <c r="AK37" s="524">
        <f t="shared" si="20"/>
        <v>0</v>
      </c>
      <c r="AL37" s="522">
        <f>'Eingabe Planung'!R35</f>
        <v>0</v>
      </c>
      <c r="AM37" s="523">
        <f>'Eingabe Ist'!P35</f>
        <v>0</v>
      </c>
      <c r="AN37" s="524">
        <f t="shared" si="21"/>
        <v>0</v>
      </c>
      <c r="AO37" s="522">
        <f>'Eingabe Planung'!S35</f>
        <v>0</v>
      </c>
      <c r="AP37" s="523">
        <f>'Eingabe Ist'!Q35</f>
        <v>0</v>
      </c>
      <c r="AQ37" s="524">
        <f t="shared" si="22"/>
        <v>0</v>
      </c>
      <c r="AR37" s="522">
        <f>'Eingabe Planung'!T35</f>
        <v>0</v>
      </c>
      <c r="AS37" s="523">
        <f>'Eingabe Ist'!AA35</f>
        <v>0</v>
      </c>
      <c r="AT37" s="524">
        <f>'Eingabe Planung'!AE35</f>
        <v>0</v>
      </c>
      <c r="AU37" s="522">
        <f>'Eingabe Ist'!AB35</f>
        <v>0</v>
      </c>
      <c r="AV37" s="523">
        <f>'Eingabe Planung'!AI35</f>
        <v>0</v>
      </c>
      <c r="AW37" s="524">
        <f>'Eingabe Ist'!AF35</f>
        <v>0</v>
      </c>
      <c r="AX37" s="522">
        <f>'Eingabe Planung'!AJ35</f>
        <v>0</v>
      </c>
      <c r="AY37" s="523">
        <f>'Eingabe Ist'!AG35</f>
        <v>0</v>
      </c>
      <c r="AZ37" s="525">
        <f>'Eingabe Ist'!R35</f>
        <v>0</v>
      </c>
      <c r="BA37" s="526">
        <f t="shared" si="24"/>
        <v>0</v>
      </c>
    </row>
    <row r="38" spans="2:53" ht="18">
      <c r="B38" s="455" t="str">
        <f>'Eingabe Planung'!B36</f>
        <v>Diesel</v>
      </c>
      <c r="C38" s="519">
        <f>'Eingabe Planung'!C36</f>
        <v>0</v>
      </c>
      <c r="D38" s="510"/>
      <c r="E38" s="520">
        <f>'Eingabe Planung'!E36</f>
        <v>0</v>
      </c>
      <c r="F38" s="512"/>
      <c r="G38" s="520">
        <f>'Eingabe Ist'!E36</f>
        <v>0</v>
      </c>
      <c r="H38" s="248"/>
      <c r="I38" s="521">
        <f t="shared" si="23"/>
        <v>0</v>
      </c>
      <c r="J38" s="248"/>
      <c r="K38" s="522">
        <f>'Eingabe Planung'!I36</f>
        <v>0</v>
      </c>
      <c r="L38" s="523">
        <f>'Eingabe Ist'!G36</f>
        <v>0</v>
      </c>
      <c r="M38" s="524">
        <f t="shared" si="25"/>
        <v>0</v>
      </c>
      <c r="N38" s="522">
        <f>'Eingabe Planung'!J36</f>
        <v>0</v>
      </c>
      <c r="O38" s="523">
        <f>'Eingabe Ist'!H36</f>
        <v>0</v>
      </c>
      <c r="P38" s="524">
        <f t="shared" si="13"/>
        <v>0</v>
      </c>
      <c r="Q38" s="522">
        <f>'Eingabe Planung'!K36</f>
        <v>0</v>
      </c>
      <c r="R38" s="523">
        <f>'Eingabe Ist'!I36</f>
        <v>0</v>
      </c>
      <c r="S38" s="524">
        <f t="shared" si="14"/>
        <v>0</v>
      </c>
      <c r="T38" s="522">
        <f>'Eingabe Planung'!L36</f>
        <v>0</v>
      </c>
      <c r="U38" s="523">
        <f>'Eingabe Ist'!J36</f>
        <v>0</v>
      </c>
      <c r="V38" s="524">
        <f t="shared" si="15"/>
        <v>0</v>
      </c>
      <c r="W38" s="522">
        <f>'Eingabe Planung'!M36</f>
        <v>0</v>
      </c>
      <c r="X38" s="523">
        <f>'Eingabe Ist'!K36</f>
        <v>0</v>
      </c>
      <c r="Y38" s="524">
        <f t="shared" si="16"/>
        <v>0</v>
      </c>
      <c r="Z38" s="522">
        <f>'Eingabe Planung'!N36</f>
        <v>0</v>
      </c>
      <c r="AA38" s="523">
        <f>'Eingabe Ist'!L36</f>
        <v>0</v>
      </c>
      <c r="AB38" s="524">
        <f t="shared" si="17"/>
        <v>0</v>
      </c>
      <c r="AC38" s="522">
        <f>'Eingabe Planung'!O36</f>
        <v>0</v>
      </c>
      <c r="AD38" s="523">
        <f>'Eingabe Ist'!M36</f>
        <v>0</v>
      </c>
      <c r="AE38" s="524">
        <f t="shared" si="18"/>
        <v>0</v>
      </c>
      <c r="AF38" s="522">
        <f>'Eingabe Planung'!P36</f>
        <v>0</v>
      </c>
      <c r="AG38" s="523">
        <f>'Eingabe Ist'!N36</f>
        <v>0</v>
      </c>
      <c r="AH38" s="524">
        <f t="shared" si="19"/>
        <v>0</v>
      </c>
      <c r="AI38" s="522">
        <f>'Eingabe Planung'!Q36</f>
        <v>0</v>
      </c>
      <c r="AJ38" s="523">
        <f>'Eingabe Ist'!O36</f>
        <v>0</v>
      </c>
      <c r="AK38" s="524">
        <f t="shared" si="20"/>
        <v>0</v>
      </c>
      <c r="AL38" s="522">
        <f>'Eingabe Planung'!R36</f>
        <v>0</v>
      </c>
      <c r="AM38" s="523">
        <f>'Eingabe Ist'!P36</f>
        <v>0</v>
      </c>
      <c r="AN38" s="524">
        <f t="shared" si="21"/>
        <v>0</v>
      </c>
      <c r="AO38" s="522">
        <f>'Eingabe Planung'!S36</f>
        <v>0</v>
      </c>
      <c r="AP38" s="523">
        <f>'Eingabe Ist'!Q36</f>
        <v>0</v>
      </c>
      <c r="AQ38" s="524">
        <f t="shared" si="22"/>
        <v>0</v>
      </c>
      <c r="AR38" s="522">
        <f>'Eingabe Planung'!T36</f>
        <v>0</v>
      </c>
      <c r="AS38" s="523">
        <f>'Eingabe Ist'!AA36</f>
        <v>0</v>
      </c>
      <c r="AT38" s="524">
        <f>'Eingabe Planung'!AE36</f>
        <v>0</v>
      </c>
      <c r="AU38" s="522">
        <f>'Eingabe Ist'!AB36</f>
        <v>0</v>
      </c>
      <c r="AV38" s="523">
        <f>'Eingabe Planung'!AI36</f>
        <v>0</v>
      </c>
      <c r="AW38" s="524">
        <f>'Eingabe Ist'!AF36</f>
        <v>0</v>
      </c>
      <c r="AX38" s="522">
        <f>'Eingabe Planung'!AJ36</f>
        <v>0</v>
      </c>
      <c r="AY38" s="523">
        <f>'Eingabe Ist'!AG36</f>
        <v>0</v>
      </c>
      <c r="AZ38" s="525">
        <f>'Eingabe Ist'!R36</f>
        <v>0</v>
      </c>
      <c r="BA38" s="526">
        <f t="shared" si="24"/>
        <v>0</v>
      </c>
    </row>
    <row r="39" spans="2:53" ht="18">
      <c r="B39" s="455" t="str">
        <f>'Eingabe Planung'!B37</f>
        <v>Personalaufwand</v>
      </c>
      <c r="C39" s="519">
        <f>'Eingabe Planung'!C37</f>
        <v>0</v>
      </c>
      <c r="D39" s="510"/>
      <c r="E39" s="520">
        <f>'Eingabe Planung'!E37</f>
        <v>0</v>
      </c>
      <c r="F39" s="512"/>
      <c r="G39" s="520">
        <f>'Eingabe Ist'!E37</f>
        <v>0</v>
      </c>
      <c r="H39" s="248"/>
      <c r="I39" s="521">
        <f t="shared" si="23"/>
        <v>0</v>
      </c>
      <c r="J39" s="248"/>
      <c r="K39" s="522">
        <f>'Eingabe Planung'!I37</f>
        <v>0</v>
      </c>
      <c r="L39" s="523">
        <f>'Eingabe Ist'!G37</f>
        <v>0</v>
      </c>
      <c r="M39" s="524">
        <f t="shared" si="25"/>
        <v>0</v>
      </c>
      <c r="N39" s="522">
        <f>'Eingabe Planung'!J37</f>
        <v>0</v>
      </c>
      <c r="O39" s="523">
        <f>'Eingabe Ist'!H37</f>
        <v>0</v>
      </c>
      <c r="P39" s="524">
        <f t="shared" si="13"/>
        <v>0</v>
      </c>
      <c r="Q39" s="522">
        <f>'Eingabe Planung'!K37</f>
        <v>0</v>
      </c>
      <c r="R39" s="523">
        <f>'Eingabe Ist'!I37</f>
        <v>0</v>
      </c>
      <c r="S39" s="524">
        <f t="shared" si="14"/>
        <v>0</v>
      </c>
      <c r="T39" s="522">
        <f>'Eingabe Planung'!L37</f>
        <v>0</v>
      </c>
      <c r="U39" s="523">
        <f>'Eingabe Ist'!J37</f>
        <v>0</v>
      </c>
      <c r="V39" s="524">
        <f t="shared" si="15"/>
        <v>0</v>
      </c>
      <c r="W39" s="522">
        <f>'Eingabe Planung'!M37</f>
        <v>0</v>
      </c>
      <c r="X39" s="523">
        <f>'Eingabe Ist'!K37</f>
        <v>0</v>
      </c>
      <c r="Y39" s="524">
        <f t="shared" si="16"/>
        <v>0</v>
      </c>
      <c r="Z39" s="522">
        <f>'Eingabe Planung'!N37</f>
        <v>0</v>
      </c>
      <c r="AA39" s="523">
        <f>'Eingabe Ist'!L37</f>
        <v>0</v>
      </c>
      <c r="AB39" s="524">
        <f t="shared" si="17"/>
        <v>0</v>
      </c>
      <c r="AC39" s="522">
        <f>'Eingabe Planung'!O37</f>
        <v>0</v>
      </c>
      <c r="AD39" s="523">
        <f>'Eingabe Ist'!M37</f>
        <v>0</v>
      </c>
      <c r="AE39" s="524">
        <f t="shared" si="18"/>
        <v>0</v>
      </c>
      <c r="AF39" s="522">
        <f>'Eingabe Planung'!P37</f>
        <v>0</v>
      </c>
      <c r="AG39" s="523">
        <f>'Eingabe Ist'!N37</f>
        <v>0</v>
      </c>
      <c r="AH39" s="524">
        <f t="shared" si="19"/>
        <v>0</v>
      </c>
      <c r="AI39" s="522">
        <f>'Eingabe Planung'!Q37</f>
        <v>0</v>
      </c>
      <c r="AJ39" s="523">
        <f>'Eingabe Ist'!O37</f>
        <v>0</v>
      </c>
      <c r="AK39" s="524">
        <f t="shared" si="20"/>
        <v>0</v>
      </c>
      <c r="AL39" s="522">
        <f>'Eingabe Planung'!R37</f>
        <v>0</v>
      </c>
      <c r="AM39" s="523">
        <f>'Eingabe Ist'!P37</f>
        <v>0</v>
      </c>
      <c r="AN39" s="524">
        <f t="shared" si="21"/>
        <v>0</v>
      </c>
      <c r="AO39" s="522">
        <f>'Eingabe Planung'!S37</f>
        <v>0</v>
      </c>
      <c r="AP39" s="523">
        <f>'Eingabe Ist'!Q37</f>
        <v>0</v>
      </c>
      <c r="AQ39" s="524">
        <f t="shared" si="22"/>
        <v>0</v>
      </c>
      <c r="AR39" s="522">
        <f>'Eingabe Planung'!T37</f>
        <v>0</v>
      </c>
      <c r="AS39" s="523">
        <f>'Eingabe Ist'!AA37</f>
        <v>0</v>
      </c>
      <c r="AT39" s="524">
        <f>'Eingabe Planung'!AE37</f>
        <v>0</v>
      </c>
      <c r="AU39" s="522">
        <f>'Eingabe Ist'!AB37</f>
        <v>0</v>
      </c>
      <c r="AV39" s="523">
        <f>'Eingabe Planung'!AI37</f>
        <v>0</v>
      </c>
      <c r="AW39" s="524">
        <f>'Eingabe Ist'!AF37</f>
        <v>0</v>
      </c>
      <c r="AX39" s="522">
        <f>'Eingabe Planung'!AJ37</f>
        <v>0</v>
      </c>
      <c r="AY39" s="523">
        <f>'Eingabe Ist'!AG37</f>
        <v>0</v>
      </c>
      <c r="AZ39" s="525">
        <f>'Eingabe Ist'!R37</f>
        <v>0</v>
      </c>
      <c r="BA39" s="526">
        <f t="shared" si="24"/>
        <v>0</v>
      </c>
    </row>
    <row r="40" spans="2:53" ht="18">
      <c r="B40" s="455" t="str">
        <f>'Eingabe Planung'!B38</f>
        <v>Unterhalt</v>
      </c>
      <c r="C40" s="519">
        <f>'Eingabe Planung'!C38</f>
        <v>0</v>
      </c>
      <c r="D40" s="510"/>
      <c r="E40" s="520">
        <f>'Eingabe Planung'!E38</f>
        <v>0</v>
      </c>
      <c r="F40" s="512"/>
      <c r="G40" s="520">
        <f>'Eingabe Ist'!E38</f>
        <v>0</v>
      </c>
      <c r="H40" s="248"/>
      <c r="I40" s="521">
        <f t="shared" si="23"/>
        <v>0</v>
      </c>
      <c r="J40" s="248"/>
      <c r="K40" s="522">
        <f>'Eingabe Planung'!I38</f>
        <v>0</v>
      </c>
      <c r="L40" s="523">
        <f>'Eingabe Ist'!G38</f>
        <v>0</v>
      </c>
      <c r="M40" s="524">
        <f t="shared" si="25"/>
        <v>0</v>
      </c>
      <c r="N40" s="522">
        <f>'Eingabe Planung'!J38</f>
        <v>0</v>
      </c>
      <c r="O40" s="523">
        <f>'Eingabe Ist'!H38</f>
        <v>0</v>
      </c>
      <c r="P40" s="524">
        <f t="shared" si="13"/>
        <v>0</v>
      </c>
      <c r="Q40" s="522">
        <f>'Eingabe Planung'!K38</f>
        <v>0</v>
      </c>
      <c r="R40" s="523">
        <f>'Eingabe Ist'!I38</f>
        <v>0</v>
      </c>
      <c r="S40" s="524">
        <f t="shared" si="14"/>
        <v>0</v>
      </c>
      <c r="T40" s="522">
        <f>'Eingabe Planung'!L38</f>
        <v>0</v>
      </c>
      <c r="U40" s="523">
        <f>'Eingabe Ist'!J38</f>
        <v>0</v>
      </c>
      <c r="V40" s="524">
        <f t="shared" si="15"/>
        <v>0</v>
      </c>
      <c r="W40" s="522">
        <f>'Eingabe Planung'!M38</f>
        <v>0</v>
      </c>
      <c r="X40" s="523">
        <f>'Eingabe Ist'!K38</f>
        <v>0</v>
      </c>
      <c r="Y40" s="524">
        <f t="shared" si="16"/>
        <v>0</v>
      </c>
      <c r="Z40" s="522">
        <f>'Eingabe Planung'!N38</f>
        <v>0</v>
      </c>
      <c r="AA40" s="523">
        <f>'Eingabe Ist'!L38</f>
        <v>0</v>
      </c>
      <c r="AB40" s="524">
        <f t="shared" si="17"/>
        <v>0</v>
      </c>
      <c r="AC40" s="522">
        <f>'Eingabe Planung'!O38</f>
        <v>0</v>
      </c>
      <c r="AD40" s="523">
        <f>'Eingabe Ist'!M38</f>
        <v>0</v>
      </c>
      <c r="AE40" s="524">
        <f t="shared" si="18"/>
        <v>0</v>
      </c>
      <c r="AF40" s="522">
        <f>'Eingabe Planung'!P38</f>
        <v>0</v>
      </c>
      <c r="AG40" s="523">
        <f>'Eingabe Ist'!N38</f>
        <v>0</v>
      </c>
      <c r="AH40" s="524">
        <f t="shared" si="19"/>
        <v>0</v>
      </c>
      <c r="AI40" s="522">
        <f>'Eingabe Planung'!Q38</f>
        <v>0</v>
      </c>
      <c r="AJ40" s="523">
        <f>'Eingabe Ist'!O38</f>
        <v>0</v>
      </c>
      <c r="AK40" s="524">
        <f t="shared" si="20"/>
        <v>0</v>
      </c>
      <c r="AL40" s="522">
        <f>'Eingabe Planung'!R38</f>
        <v>0</v>
      </c>
      <c r="AM40" s="523">
        <f>'Eingabe Ist'!P38</f>
        <v>0</v>
      </c>
      <c r="AN40" s="524">
        <f t="shared" si="21"/>
        <v>0</v>
      </c>
      <c r="AO40" s="522">
        <f>'Eingabe Planung'!S38</f>
        <v>0</v>
      </c>
      <c r="AP40" s="523">
        <f>'Eingabe Ist'!Q38</f>
        <v>0</v>
      </c>
      <c r="AQ40" s="524">
        <f t="shared" si="22"/>
        <v>0</v>
      </c>
      <c r="AR40" s="522">
        <f>'Eingabe Planung'!T38</f>
        <v>0</v>
      </c>
      <c r="AS40" s="523">
        <f>'Eingabe Ist'!AA38</f>
        <v>0</v>
      </c>
      <c r="AT40" s="524">
        <f>'Eingabe Planung'!AE38</f>
        <v>0</v>
      </c>
      <c r="AU40" s="522">
        <f>'Eingabe Ist'!AB38</f>
        <v>0</v>
      </c>
      <c r="AV40" s="523">
        <f>'Eingabe Planung'!AI38</f>
        <v>0</v>
      </c>
      <c r="AW40" s="524">
        <f>'Eingabe Ist'!AF38</f>
        <v>0</v>
      </c>
      <c r="AX40" s="522">
        <f>'Eingabe Planung'!AJ38</f>
        <v>0</v>
      </c>
      <c r="AY40" s="523">
        <f>'Eingabe Ist'!AG38</f>
        <v>0</v>
      </c>
      <c r="AZ40" s="525">
        <f>'Eingabe Ist'!R38</f>
        <v>0</v>
      </c>
      <c r="BA40" s="526">
        <f t="shared" si="24"/>
        <v>0</v>
      </c>
    </row>
    <row r="41" spans="2:53" ht="18">
      <c r="B41" s="455" t="str">
        <f>'Eingabe Planung'!B39</f>
        <v>Versicherungen</v>
      </c>
      <c r="C41" s="519">
        <f>'Eingabe Planung'!C39</f>
        <v>0</v>
      </c>
      <c r="D41" s="510"/>
      <c r="E41" s="520">
        <f>'Eingabe Planung'!E39</f>
        <v>0</v>
      </c>
      <c r="F41" s="512"/>
      <c r="G41" s="520">
        <f>'Eingabe Ist'!E39</f>
        <v>0</v>
      </c>
      <c r="H41" s="248"/>
      <c r="I41" s="521">
        <f t="shared" si="23"/>
        <v>0</v>
      </c>
      <c r="J41" s="248"/>
      <c r="K41" s="522">
        <f>'Eingabe Planung'!I39</f>
        <v>0</v>
      </c>
      <c r="L41" s="523">
        <f>'Eingabe Ist'!G39</f>
        <v>0</v>
      </c>
      <c r="M41" s="524">
        <f t="shared" si="25"/>
        <v>0</v>
      </c>
      <c r="N41" s="522">
        <f>'Eingabe Planung'!J39</f>
        <v>0</v>
      </c>
      <c r="O41" s="523">
        <f>'Eingabe Ist'!H39</f>
        <v>0</v>
      </c>
      <c r="P41" s="524">
        <f t="shared" si="13"/>
        <v>0</v>
      </c>
      <c r="Q41" s="522">
        <f>'Eingabe Planung'!K39</f>
        <v>0</v>
      </c>
      <c r="R41" s="523">
        <f>'Eingabe Ist'!I39</f>
        <v>0</v>
      </c>
      <c r="S41" s="524">
        <f t="shared" si="14"/>
        <v>0</v>
      </c>
      <c r="T41" s="522">
        <f>'Eingabe Planung'!L39</f>
        <v>0</v>
      </c>
      <c r="U41" s="523">
        <f>'Eingabe Ist'!J39</f>
        <v>0</v>
      </c>
      <c r="V41" s="524">
        <f t="shared" si="15"/>
        <v>0</v>
      </c>
      <c r="W41" s="522">
        <f>'Eingabe Planung'!M39</f>
        <v>0</v>
      </c>
      <c r="X41" s="523">
        <f>'Eingabe Ist'!K39</f>
        <v>0</v>
      </c>
      <c r="Y41" s="524">
        <f t="shared" si="16"/>
        <v>0</v>
      </c>
      <c r="Z41" s="522">
        <f>'Eingabe Planung'!N39</f>
        <v>0</v>
      </c>
      <c r="AA41" s="523">
        <f>'Eingabe Ist'!L39</f>
        <v>0</v>
      </c>
      <c r="AB41" s="524">
        <f t="shared" si="17"/>
        <v>0</v>
      </c>
      <c r="AC41" s="522">
        <f>'Eingabe Planung'!O39</f>
        <v>0</v>
      </c>
      <c r="AD41" s="523">
        <f>'Eingabe Ist'!M39</f>
        <v>0</v>
      </c>
      <c r="AE41" s="524">
        <f t="shared" si="18"/>
        <v>0</v>
      </c>
      <c r="AF41" s="522">
        <f>'Eingabe Planung'!P39</f>
        <v>0</v>
      </c>
      <c r="AG41" s="523">
        <f>'Eingabe Ist'!N39</f>
        <v>0</v>
      </c>
      <c r="AH41" s="524">
        <f t="shared" si="19"/>
        <v>0</v>
      </c>
      <c r="AI41" s="522">
        <f>'Eingabe Planung'!Q39</f>
        <v>0</v>
      </c>
      <c r="AJ41" s="523">
        <f>'Eingabe Ist'!O39</f>
        <v>0</v>
      </c>
      <c r="AK41" s="524">
        <f t="shared" si="20"/>
        <v>0</v>
      </c>
      <c r="AL41" s="522">
        <f>'Eingabe Planung'!R39</f>
        <v>0</v>
      </c>
      <c r="AM41" s="523">
        <f>'Eingabe Ist'!P39</f>
        <v>0</v>
      </c>
      <c r="AN41" s="524">
        <f t="shared" si="21"/>
        <v>0</v>
      </c>
      <c r="AO41" s="522">
        <f>'Eingabe Planung'!S39</f>
        <v>0</v>
      </c>
      <c r="AP41" s="523">
        <f>'Eingabe Ist'!Q39</f>
        <v>0</v>
      </c>
      <c r="AQ41" s="524">
        <f t="shared" si="22"/>
        <v>0</v>
      </c>
      <c r="AR41" s="522">
        <f>'Eingabe Planung'!T39</f>
        <v>0</v>
      </c>
      <c r="AS41" s="523">
        <f>'Eingabe Ist'!AA39</f>
        <v>0</v>
      </c>
      <c r="AT41" s="524">
        <f>'Eingabe Planung'!AE39</f>
        <v>0</v>
      </c>
      <c r="AU41" s="522">
        <f>'Eingabe Ist'!AB39</f>
        <v>0</v>
      </c>
      <c r="AV41" s="523">
        <f>'Eingabe Planung'!AI39</f>
        <v>0</v>
      </c>
      <c r="AW41" s="524">
        <f>'Eingabe Ist'!AF39</f>
        <v>0</v>
      </c>
      <c r="AX41" s="522">
        <f>'Eingabe Planung'!AJ39</f>
        <v>0</v>
      </c>
      <c r="AY41" s="523">
        <f>'Eingabe Ist'!AG39</f>
        <v>0</v>
      </c>
      <c r="AZ41" s="525">
        <f>'Eingabe Ist'!R39</f>
        <v>0</v>
      </c>
      <c r="BA41" s="526">
        <f t="shared" si="24"/>
        <v>0</v>
      </c>
    </row>
    <row r="42" spans="2:53" ht="18">
      <c r="B42" s="455" t="str">
        <f>'Eingabe Planung'!B40</f>
        <v>Pacht (Fläche und Kontingent, Recht)</v>
      </c>
      <c r="C42" s="519">
        <f>'Eingabe Planung'!C40</f>
        <v>0</v>
      </c>
      <c r="D42" s="510"/>
      <c r="E42" s="520">
        <f>'Eingabe Planung'!E40</f>
        <v>0</v>
      </c>
      <c r="F42" s="512"/>
      <c r="G42" s="520">
        <f>'Eingabe Ist'!E40</f>
        <v>0</v>
      </c>
      <c r="H42" s="248"/>
      <c r="I42" s="521">
        <f t="shared" si="23"/>
        <v>0</v>
      </c>
      <c r="J42" s="248"/>
      <c r="K42" s="522">
        <f>'Eingabe Planung'!I40</f>
        <v>0</v>
      </c>
      <c r="L42" s="523">
        <f>'Eingabe Ist'!G40</f>
        <v>0</v>
      </c>
      <c r="M42" s="524">
        <f t="shared" si="25"/>
        <v>0</v>
      </c>
      <c r="N42" s="522">
        <f>'Eingabe Planung'!J40</f>
        <v>0</v>
      </c>
      <c r="O42" s="523">
        <f>'Eingabe Ist'!H40</f>
        <v>0</v>
      </c>
      <c r="P42" s="524">
        <f t="shared" si="13"/>
        <v>0</v>
      </c>
      <c r="Q42" s="522">
        <f>'Eingabe Planung'!K40</f>
        <v>0</v>
      </c>
      <c r="R42" s="523">
        <f>'Eingabe Ist'!I40</f>
        <v>0</v>
      </c>
      <c r="S42" s="524">
        <f t="shared" si="14"/>
        <v>0</v>
      </c>
      <c r="T42" s="522">
        <f>'Eingabe Planung'!L40</f>
        <v>0</v>
      </c>
      <c r="U42" s="523">
        <f>'Eingabe Ist'!J40</f>
        <v>0</v>
      </c>
      <c r="V42" s="524">
        <f t="shared" si="15"/>
        <v>0</v>
      </c>
      <c r="W42" s="522">
        <f>'Eingabe Planung'!M40</f>
        <v>0</v>
      </c>
      <c r="X42" s="523">
        <f>'Eingabe Ist'!K40</f>
        <v>0</v>
      </c>
      <c r="Y42" s="524">
        <f t="shared" si="16"/>
        <v>0</v>
      </c>
      <c r="Z42" s="522">
        <f>'Eingabe Planung'!N40</f>
        <v>0</v>
      </c>
      <c r="AA42" s="523">
        <f>'Eingabe Ist'!L40</f>
        <v>0</v>
      </c>
      <c r="AB42" s="524">
        <f t="shared" si="17"/>
        <v>0</v>
      </c>
      <c r="AC42" s="522">
        <f>'Eingabe Planung'!O40</f>
        <v>0</v>
      </c>
      <c r="AD42" s="523">
        <f>'Eingabe Ist'!M40</f>
        <v>0</v>
      </c>
      <c r="AE42" s="524">
        <f t="shared" si="18"/>
        <v>0</v>
      </c>
      <c r="AF42" s="522">
        <f>'Eingabe Planung'!P40</f>
        <v>0</v>
      </c>
      <c r="AG42" s="523">
        <f>'Eingabe Ist'!N40</f>
        <v>0</v>
      </c>
      <c r="AH42" s="524">
        <f t="shared" si="19"/>
        <v>0</v>
      </c>
      <c r="AI42" s="522">
        <f>'Eingabe Planung'!Q40</f>
        <v>0</v>
      </c>
      <c r="AJ42" s="523">
        <f>'Eingabe Ist'!O40</f>
        <v>0</v>
      </c>
      <c r="AK42" s="524">
        <f t="shared" si="20"/>
        <v>0</v>
      </c>
      <c r="AL42" s="522">
        <f>'Eingabe Planung'!R40</f>
        <v>0</v>
      </c>
      <c r="AM42" s="523">
        <f>'Eingabe Ist'!P40</f>
        <v>0</v>
      </c>
      <c r="AN42" s="524">
        <f t="shared" si="21"/>
        <v>0</v>
      </c>
      <c r="AO42" s="522">
        <f>'Eingabe Planung'!S40</f>
        <v>0</v>
      </c>
      <c r="AP42" s="523">
        <f>'Eingabe Ist'!Q40</f>
        <v>0</v>
      </c>
      <c r="AQ42" s="524">
        <f t="shared" si="22"/>
        <v>0</v>
      </c>
      <c r="AR42" s="522">
        <f>'Eingabe Planung'!T40</f>
        <v>0</v>
      </c>
      <c r="AS42" s="523">
        <f>'Eingabe Ist'!AA40</f>
        <v>0</v>
      </c>
      <c r="AT42" s="524">
        <f>'Eingabe Planung'!AE40</f>
        <v>0</v>
      </c>
      <c r="AU42" s="522">
        <f>'Eingabe Ist'!AB40</f>
        <v>0</v>
      </c>
      <c r="AV42" s="523">
        <f>'Eingabe Planung'!AI40</f>
        <v>0</v>
      </c>
      <c r="AW42" s="524">
        <f>'Eingabe Ist'!AF40</f>
        <v>0</v>
      </c>
      <c r="AX42" s="522">
        <f>'Eingabe Planung'!AJ40</f>
        <v>0</v>
      </c>
      <c r="AY42" s="523">
        <f>'Eingabe Ist'!AG40</f>
        <v>0</v>
      </c>
      <c r="AZ42" s="525">
        <f>'Eingabe Ist'!R40</f>
        <v>0</v>
      </c>
      <c r="BA42" s="526">
        <f t="shared" si="24"/>
        <v>0</v>
      </c>
    </row>
    <row r="43" spans="2:53" ht="18">
      <c r="B43" s="455" t="str">
        <f>'Eingabe Planung'!B41</f>
        <v>Materialaufwand</v>
      </c>
      <c r="C43" s="519">
        <f>'Eingabe Planung'!C41</f>
        <v>0</v>
      </c>
      <c r="D43" s="510"/>
      <c r="E43" s="520">
        <f>'Eingabe Planung'!E41</f>
        <v>0</v>
      </c>
      <c r="F43" s="512"/>
      <c r="G43" s="520">
        <f>'Eingabe Ist'!E41</f>
        <v>0</v>
      </c>
      <c r="H43" s="248"/>
      <c r="I43" s="521">
        <f t="shared" si="23"/>
        <v>0</v>
      </c>
      <c r="J43" s="248"/>
      <c r="K43" s="522">
        <f>'Eingabe Planung'!I41</f>
        <v>0</v>
      </c>
      <c r="L43" s="523">
        <f>'Eingabe Ist'!G41</f>
        <v>0</v>
      </c>
      <c r="M43" s="524">
        <f t="shared" si="25"/>
        <v>0</v>
      </c>
      <c r="N43" s="522">
        <f>'Eingabe Planung'!J41</f>
        <v>0</v>
      </c>
      <c r="O43" s="523">
        <f>'Eingabe Ist'!H41</f>
        <v>0</v>
      </c>
      <c r="P43" s="524">
        <f t="shared" si="13"/>
        <v>0</v>
      </c>
      <c r="Q43" s="522">
        <f>'Eingabe Planung'!K41</f>
        <v>0</v>
      </c>
      <c r="R43" s="523">
        <f>'Eingabe Ist'!I41</f>
        <v>0</v>
      </c>
      <c r="S43" s="524">
        <f t="shared" si="14"/>
        <v>0</v>
      </c>
      <c r="T43" s="522">
        <f>'Eingabe Planung'!L41</f>
        <v>0</v>
      </c>
      <c r="U43" s="523">
        <f>'Eingabe Ist'!J41</f>
        <v>0</v>
      </c>
      <c r="V43" s="524">
        <f t="shared" si="15"/>
        <v>0</v>
      </c>
      <c r="W43" s="522">
        <f>'Eingabe Planung'!M41</f>
        <v>0</v>
      </c>
      <c r="X43" s="523">
        <f>'Eingabe Ist'!K41</f>
        <v>0</v>
      </c>
      <c r="Y43" s="524">
        <f t="shared" si="16"/>
        <v>0</v>
      </c>
      <c r="Z43" s="522">
        <f>'Eingabe Planung'!N41</f>
        <v>0</v>
      </c>
      <c r="AA43" s="523">
        <f>'Eingabe Ist'!L41</f>
        <v>0</v>
      </c>
      <c r="AB43" s="524">
        <f t="shared" si="17"/>
        <v>0</v>
      </c>
      <c r="AC43" s="522">
        <f>'Eingabe Planung'!O41</f>
        <v>0</v>
      </c>
      <c r="AD43" s="523">
        <f>'Eingabe Ist'!M41</f>
        <v>0</v>
      </c>
      <c r="AE43" s="524">
        <f t="shared" si="18"/>
        <v>0</v>
      </c>
      <c r="AF43" s="522">
        <f>'Eingabe Planung'!P41</f>
        <v>0</v>
      </c>
      <c r="AG43" s="523">
        <f>'Eingabe Ist'!N41</f>
        <v>0</v>
      </c>
      <c r="AH43" s="524">
        <f t="shared" si="19"/>
        <v>0</v>
      </c>
      <c r="AI43" s="522">
        <f>'Eingabe Planung'!Q41</f>
        <v>0</v>
      </c>
      <c r="AJ43" s="523">
        <f>'Eingabe Ist'!O41</f>
        <v>0</v>
      </c>
      <c r="AK43" s="524">
        <f t="shared" si="20"/>
        <v>0</v>
      </c>
      <c r="AL43" s="522">
        <f>'Eingabe Planung'!R41</f>
        <v>0</v>
      </c>
      <c r="AM43" s="523">
        <f>'Eingabe Ist'!P41</f>
        <v>0</v>
      </c>
      <c r="AN43" s="524">
        <f t="shared" si="21"/>
        <v>0</v>
      </c>
      <c r="AO43" s="522">
        <f>'Eingabe Planung'!S41</f>
        <v>0</v>
      </c>
      <c r="AP43" s="523">
        <f>'Eingabe Ist'!Q41</f>
        <v>0</v>
      </c>
      <c r="AQ43" s="524">
        <f t="shared" si="22"/>
        <v>0</v>
      </c>
      <c r="AR43" s="522">
        <f>'Eingabe Planung'!T41</f>
        <v>0</v>
      </c>
      <c r="AS43" s="523">
        <f>'Eingabe Ist'!AA41</f>
        <v>0</v>
      </c>
      <c r="AT43" s="524">
        <f>'Eingabe Planung'!AE41</f>
        <v>0</v>
      </c>
      <c r="AU43" s="522">
        <f>'Eingabe Ist'!AB41</f>
        <v>0</v>
      </c>
      <c r="AV43" s="523">
        <f>'Eingabe Planung'!AI41</f>
        <v>0</v>
      </c>
      <c r="AW43" s="524">
        <f>'Eingabe Ist'!AF41</f>
        <v>0</v>
      </c>
      <c r="AX43" s="522">
        <f>'Eingabe Planung'!AJ41</f>
        <v>0</v>
      </c>
      <c r="AY43" s="523">
        <f>'Eingabe Ist'!AG41</f>
        <v>0</v>
      </c>
      <c r="AZ43" s="525">
        <f>'Eingabe Ist'!R41</f>
        <v>0</v>
      </c>
      <c r="BA43" s="526">
        <f t="shared" si="24"/>
        <v>0</v>
      </c>
    </row>
    <row r="44" spans="2:53" ht="18">
      <c r="B44" s="455" t="str">
        <f>'Eingabe Planung'!B42</f>
        <v>Sonstiger Aufwand</v>
      </c>
      <c r="C44" s="519">
        <f>'Eingabe Planung'!C42</f>
        <v>0</v>
      </c>
      <c r="D44" s="510"/>
      <c r="E44" s="520">
        <f>'Eingabe Planung'!E42</f>
        <v>0</v>
      </c>
      <c r="F44" s="512"/>
      <c r="G44" s="520">
        <f>'Eingabe Ist'!E42</f>
        <v>0</v>
      </c>
      <c r="H44" s="248"/>
      <c r="I44" s="521">
        <f t="shared" si="23"/>
        <v>0</v>
      </c>
      <c r="J44" s="248"/>
      <c r="K44" s="522">
        <f>'Eingabe Planung'!I42</f>
        <v>0</v>
      </c>
      <c r="L44" s="523">
        <f>'Eingabe Ist'!G42</f>
        <v>0</v>
      </c>
      <c r="M44" s="524">
        <f t="shared" si="25"/>
        <v>0</v>
      </c>
      <c r="N44" s="522">
        <f>'Eingabe Planung'!J42</f>
        <v>0</v>
      </c>
      <c r="O44" s="523">
        <f>'Eingabe Ist'!H42</f>
        <v>0</v>
      </c>
      <c r="P44" s="524">
        <f t="shared" si="13"/>
        <v>0</v>
      </c>
      <c r="Q44" s="522">
        <f>'Eingabe Planung'!K42</f>
        <v>0</v>
      </c>
      <c r="R44" s="523">
        <f>'Eingabe Ist'!I42</f>
        <v>0</v>
      </c>
      <c r="S44" s="524">
        <f t="shared" si="14"/>
        <v>0</v>
      </c>
      <c r="T44" s="522">
        <f>'Eingabe Planung'!L42</f>
        <v>0</v>
      </c>
      <c r="U44" s="523">
        <f>'Eingabe Ist'!J42</f>
        <v>0</v>
      </c>
      <c r="V44" s="524">
        <f t="shared" si="15"/>
        <v>0</v>
      </c>
      <c r="W44" s="522">
        <f>'Eingabe Planung'!M42</f>
        <v>0</v>
      </c>
      <c r="X44" s="523">
        <f>'Eingabe Ist'!K42</f>
        <v>0</v>
      </c>
      <c r="Y44" s="524">
        <f t="shared" si="16"/>
        <v>0</v>
      </c>
      <c r="Z44" s="522">
        <f>'Eingabe Planung'!N42</f>
        <v>0</v>
      </c>
      <c r="AA44" s="523">
        <f>'Eingabe Ist'!L42</f>
        <v>0</v>
      </c>
      <c r="AB44" s="524">
        <f t="shared" si="17"/>
        <v>0</v>
      </c>
      <c r="AC44" s="522">
        <f>'Eingabe Planung'!O42</f>
        <v>0</v>
      </c>
      <c r="AD44" s="523">
        <f>'Eingabe Ist'!M42</f>
        <v>0</v>
      </c>
      <c r="AE44" s="524">
        <f t="shared" si="18"/>
        <v>0</v>
      </c>
      <c r="AF44" s="522">
        <f>'Eingabe Planung'!P42</f>
        <v>0</v>
      </c>
      <c r="AG44" s="523">
        <f>'Eingabe Ist'!N42</f>
        <v>0</v>
      </c>
      <c r="AH44" s="524">
        <f t="shared" si="19"/>
        <v>0</v>
      </c>
      <c r="AI44" s="522">
        <f>'Eingabe Planung'!Q42</f>
        <v>0</v>
      </c>
      <c r="AJ44" s="523">
        <f>'Eingabe Ist'!O42</f>
        <v>0</v>
      </c>
      <c r="AK44" s="524">
        <f t="shared" si="20"/>
        <v>0</v>
      </c>
      <c r="AL44" s="522">
        <f>'Eingabe Planung'!R42</f>
        <v>0</v>
      </c>
      <c r="AM44" s="523">
        <f>'Eingabe Ist'!P42</f>
        <v>0</v>
      </c>
      <c r="AN44" s="524">
        <f t="shared" si="21"/>
        <v>0</v>
      </c>
      <c r="AO44" s="522">
        <f>'Eingabe Planung'!S42</f>
        <v>0</v>
      </c>
      <c r="AP44" s="523">
        <f>'Eingabe Ist'!Q42</f>
        <v>0</v>
      </c>
      <c r="AQ44" s="524">
        <f t="shared" si="22"/>
        <v>0</v>
      </c>
      <c r="AR44" s="522">
        <f>'Eingabe Planung'!T42</f>
        <v>0</v>
      </c>
      <c r="AS44" s="523">
        <f>'Eingabe Ist'!AA42</f>
        <v>0</v>
      </c>
      <c r="AT44" s="524">
        <f>'Eingabe Planung'!AE42</f>
        <v>0</v>
      </c>
      <c r="AU44" s="522">
        <f>'Eingabe Ist'!AB42</f>
        <v>0</v>
      </c>
      <c r="AV44" s="523">
        <f>'Eingabe Planung'!AI42</f>
        <v>0</v>
      </c>
      <c r="AW44" s="524">
        <f>'Eingabe Ist'!AF42</f>
        <v>0</v>
      </c>
      <c r="AX44" s="522">
        <f>'Eingabe Planung'!AJ42</f>
        <v>0</v>
      </c>
      <c r="AY44" s="523">
        <f>'Eingabe Ist'!AG42</f>
        <v>0</v>
      </c>
      <c r="AZ44" s="525">
        <f>'Eingabe Ist'!R42</f>
        <v>0</v>
      </c>
      <c r="BA44" s="526">
        <f t="shared" si="24"/>
        <v>0</v>
      </c>
    </row>
    <row r="45" spans="2:53" ht="18">
      <c r="B45" s="455" t="str">
        <f>'Eingabe Planung'!B43</f>
        <v>Zinsen</v>
      </c>
      <c r="C45" s="519">
        <f>'Eingabe Planung'!C43</f>
        <v>0</v>
      </c>
      <c r="D45" s="510"/>
      <c r="E45" s="520">
        <f>'Eingabe Planung'!E43</f>
        <v>0</v>
      </c>
      <c r="F45" s="512"/>
      <c r="G45" s="520">
        <f>'Eingabe Ist'!E43</f>
        <v>0</v>
      </c>
      <c r="H45" s="248"/>
      <c r="I45" s="521">
        <f t="shared" si="23"/>
        <v>0</v>
      </c>
      <c r="J45" s="248"/>
      <c r="K45" s="522">
        <f>'Eingabe Planung'!I43</f>
        <v>0</v>
      </c>
      <c r="L45" s="523">
        <f>'Eingabe Ist'!G43</f>
        <v>0</v>
      </c>
      <c r="M45" s="524">
        <f t="shared" si="25"/>
        <v>0</v>
      </c>
      <c r="N45" s="522">
        <f>'Eingabe Planung'!J43</f>
        <v>0</v>
      </c>
      <c r="O45" s="523">
        <f>'Eingabe Ist'!H43</f>
        <v>0</v>
      </c>
      <c r="P45" s="524">
        <f t="shared" si="13"/>
        <v>0</v>
      </c>
      <c r="Q45" s="522">
        <f>'Eingabe Planung'!K43</f>
        <v>0</v>
      </c>
      <c r="R45" s="523">
        <f>'Eingabe Ist'!I43</f>
        <v>0</v>
      </c>
      <c r="S45" s="524">
        <f t="shared" si="14"/>
        <v>0</v>
      </c>
      <c r="T45" s="522">
        <f>'Eingabe Planung'!L43</f>
        <v>0</v>
      </c>
      <c r="U45" s="523">
        <f>'Eingabe Ist'!J43</f>
        <v>0</v>
      </c>
      <c r="V45" s="524">
        <f t="shared" si="15"/>
        <v>0</v>
      </c>
      <c r="W45" s="522">
        <f>'Eingabe Planung'!M43</f>
        <v>0</v>
      </c>
      <c r="X45" s="523">
        <f>'Eingabe Ist'!K43</f>
        <v>0</v>
      </c>
      <c r="Y45" s="524">
        <f t="shared" si="16"/>
        <v>0</v>
      </c>
      <c r="Z45" s="522">
        <f>'Eingabe Planung'!N43</f>
        <v>0</v>
      </c>
      <c r="AA45" s="523">
        <f>'Eingabe Ist'!L43</f>
        <v>0</v>
      </c>
      <c r="AB45" s="524">
        <f t="shared" si="17"/>
        <v>0</v>
      </c>
      <c r="AC45" s="522">
        <f>'Eingabe Planung'!O43</f>
        <v>0</v>
      </c>
      <c r="AD45" s="523">
        <f>'Eingabe Ist'!M43</f>
        <v>0</v>
      </c>
      <c r="AE45" s="524">
        <f t="shared" si="18"/>
        <v>0</v>
      </c>
      <c r="AF45" s="522">
        <f>'Eingabe Planung'!P43</f>
        <v>0</v>
      </c>
      <c r="AG45" s="523">
        <f>'Eingabe Ist'!N43</f>
        <v>0</v>
      </c>
      <c r="AH45" s="524">
        <f t="shared" si="19"/>
        <v>0</v>
      </c>
      <c r="AI45" s="522">
        <f>'Eingabe Planung'!Q43</f>
        <v>0</v>
      </c>
      <c r="AJ45" s="523">
        <f>'Eingabe Ist'!O43</f>
        <v>0</v>
      </c>
      <c r="AK45" s="524">
        <f t="shared" si="20"/>
        <v>0</v>
      </c>
      <c r="AL45" s="522">
        <f>'Eingabe Planung'!R43</f>
        <v>0</v>
      </c>
      <c r="AM45" s="523">
        <f>'Eingabe Ist'!P43</f>
        <v>0</v>
      </c>
      <c r="AN45" s="524">
        <f t="shared" si="21"/>
        <v>0</v>
      </c>
      <c r="AO45" s="522">
        <f>'Eingabe Planung'!S43</f>
        <v>0</v>
      </c>
      <c r="AP45" s="523">
        <f>'Eingabe Ist'!Q43</f>
        <v>0</v>
      </c>
      <c r="AQ45" s="524">
        <f t="shared" si="22"/>
        <v>0</v>
      </c>
      <c r="AR45" s="522">
        <f>'Eingabe Planung'!T43</f>
        <v>0</v>
      </c>
      <c r="AS45" s="523">
        <f>'Eingabe Ist'!AA43</f>
        <v>0</v>
      </c>
      <c r="AT45" s="524">
        <f>'Eingabe Planung'!AE43</f>
        <v>0</v>
      </c>
      <c r="AU45" s="522">
        <f>'Eingabe Ist'!AB43</f>
        <v>0</v>
      </c>
      <c r="AV45" s="523">
        <f>'Eingabe Planung'!AI43</f>
        <v>0</v>
      </c>
      <c r="AW45" s="524">
        <f>'Eingabe Ist'!AF43</f>
        <v>0</v>
      </c>
      <c r="AX45" s="522">
        <f>'Eingabe Planung'!AJ43</f>
        <v>0</v>
      </c>
      <c r="AY45" s="523">
        <f>'Eingabe Ist'!AG43</f>
        <v>0</v>
      </c>
      <c r="AZ45" s="525">
        <f>'Eingabe Ist'!R43</f>
        <v>0</v>
      </c>
      <c r="BA45" s="526">
        <f t="shared" si="24"/>
        <v>0</v>
      </c>
    </row>
    <row r="46" spans="2:53" ht="18">
      <c r="B46" s="455" t="str">
        <f>'Eingabe Planung'!B44</f>
        <v>Steuern</v>
      </c>
      <c r="C46" s="519">
        <f>'Eingabe Planung'!C44</f>
        <v>0</v>
      </c>
      <c r="D46" s="510"/>
      <c r="E46" s="520">
        <f>'Eingabe Planung'!E44</f>
        <v>0</v>
      </c>
      <c r="F46" s="512"/>
      <c r="G46" s="520">
        <f>'Eingabe Ist'!E44</f>
        <v>0</v>
      </c>
      <c r="H46" s="248"/>
      <c r="I46" s="521">
        <f t="shared" si="23"/>
        <v>0</v>
      </c>
      <c r="J46" s="248"/>
      <c r="K46" s="522">
        <f>'Eingabe Planung'!I44</f>
        <v>0</v>
      </c>
      <c r="L46" s="523">
        <f>'Eingabe Ist'!G44</f>
        <v>0</v>
      </c>
      <c r="M46" s="524">
        <f t="shared" si="25"/>
        <v>0</v>
      </c>
      <c r="N46" s="522">
        <f>'Eingabe Planung'!J44</f>
        <v>0</v>
      </c>
      <c r="O46" s="523">
        <f>'Eingabe Ist'!H44</f>
        <v>0</v>
      </c>
      <c r="P46" s="524">
        <f t="shared" si="13"/>
        <v>0</v>
      </c>
      <c r="Q46" s="522">
        <f>'Eingabe Planung'!K44</f>
        <v>0</v>
      </c>
      <c r="R46" s="523">
        <f>'Eingabe Ist'!I44</f>
        <v>0</v>
      </c>
      <c r="S46" s="524">
        <f t="shared" si="14"/>
        <v>0</v>
      </c>
      <c r="T46" s="522">
        <f>'Eingabe Planung'!L44</f>
        <v>0</v>
      </c>
      <c r="U46" s="523">
        <f>'Eingabe Ist'!J44</f>
        <v>0</v>
      </c>
      <c r="V46" s="524">
        <f t="shared" si="15"/>
        <v>0</v>
      </c>
      <c r="W46" s="522">
        <f>'Eingabe Planung'!M44</f>
        <v>0</v>
      </c>
      <c r="X46" s="523">
        <f>'Eingabe Ist'!K44</f>
        <v>0</v>
      </c>
      <c r="Y46" s="524">
        <f t="shared" si="16"/>
        <v>0</v>
      </c>
      <c r="Z46" s="522">
        <f>'Eingabe Planung'!N44</f>
        <v>0</v>
      </c>
      <c r="AA46" s="523">
        <f>'Eingabe Ist'!L44</f>
        <v>0</v>
      </c>
      <c r="AB46" s="524">
        <f t="shared" si="17"/>
        <v>0</v>
      </c>
      <c r="AC46" s="522">
        <f>'Eingabe Planung'!O44</f>
        <v>0</v>
      </c>
      <c r="AD46" s="523">
        <f>'Eingabe Ist'!M44</f>
        <v>0</v>
      </c>
      <c r="AE46" s="524">
        <f t="shared" si="18"/>
        <v>0</v>
      </c>
      <c r="AF46" s="522">
        <f>'Eingabe Planung'!P44</f>
        <v>0</v>
      </c>
      <c r="AG46" s="523">
        <f>'Eingabe Ist'!N44</f>
        <v>0</v>
      </c>
      <c r="AH46" s="524">
        <f t="shared" si="19"/>
        <v>0</v>
      </c>
      <c r="AI46" s="522">
        <f>'Eingabe Planung'!Q44</f>
        <v>0</v>
      </c>
      <c r="AJ46" s="523">
        <f>'Eingabe Ist'!O44</f>
        <v>0</v>
      </c>
      <c r="AK46" s="524">
        <f t="shared" si="20"/>
        <v>0</v>
      </c>
      <c r="AL46" s="522">
        <f>'Eingabe Planung'!R44</f>
        <v>0</v>
      </c>
      <c r="AM46" s="523">
        <f>'Eingabe Ist'!P44</f>
        <v>0</v>
      </c>
      <c r="AN46" s="524">
        <f t="shared" si="21"/>
        <v>0</v>
      </c>
      <c r="AO46" s="522">
        <f>'Eingabe Planung'!S44</f>
        <v>0</v>
      </c>
      <c r="AP46" s="523">
        <f>'Eingabe Ist'!Q44</f>
        <v>0</v>
      </c>
      <c r="AQ46" s="524">
        <f t="shared" si="22"/>
        <v>0</v>
      </c>
      <c r="AR46" s="522">
        <f>'Eingabe Planung'!T44</f>
        <v>0</v>
      </c>
      <c r="AS46" s="523">
        <f>'Eingabe Ist'!AA44</f>
        <v>0</v>
      </c>
      <c r="AT46" s="524">
        <f>'Eingabe Planung'!AE44</f>
        <v>0</v>
      </c>
      <c r="AU46" s="522">
        <f>'Eingabe Ist'!AB44</f>
        <v>0</v>
      </c>
      <c r="AV46" s="523">
        <f>'Eingabe Planung'!AI44</f>
        <v>0</v>
      </c>
      <c r="AW46" s="524">
        <f>'Eingabe Ist'!AF44</f>
        <v>0</v>
      </c>
      <c r="AX46" s="522">
        <f>'Eingabe Planung'!AJ44</f>
        <v>0</v>
      </c>
      <c r="AY46" s="523">
        <f>'Eingabe Ist'!AG44</f>
        <v>0</v>
      </c>
      <c r="AZ46" s="525">
        <f>'Eingabe Ist'!R44</f>
        <v>0</v>
      </c>
      <c r="BA46" s="526">
        <f t="shared" si="24"/>
        <v>0</v>
      </c>
    </row>
    <row r="47" spans="2:53" ht="18">
      <c r="B47" s="455">
        <f>'Eingabe Planung'!B45</f>
        <v>0</v>
      </c>
      <c r="C47" s="519">
        <f>'Eingabe Planung'!C45</f>
        <v>0</v>
      </c>
      <c r="D47" s="510"/>
      <c r="E47" s="520">
        <f>'Eingabe Planung'!E45</f>
        <v>0</v>
      </c>
      <c r="F47" s="512"/>
      <c r="G47" s="520">
        <f>'Eingabe Ist'!E45</f>
        <v>0</v>
      </c>
      <c r="H47" s="248"/>
      <c r="I47" s="521">
        <f t="shared" si="23"/>
        <v>0</v>
      </c>
      <c r="J47" s="248"/>
      <c r="K47" s="522">
        <f>'Eingabe Planung'!I45</f>
        <v>0</v>
      </c>
      <c r="L47" s="523">
        <f>'Eingabe Ist'!G45</f>
        <v>0</v>
      </c>
      <c r="M47" s="524">
        <f t="shared" si="25"/>
        <v>0</v>
      </c>
      <c r="N47" s="522">
        <f>'Eingabe Planung'!J45</f>
        <v>0</v>
      </c>
      <c r="O47" s="523">
        <f>'Eingabe Ist'!H45</f>
        <v>0</v>
      </c>
      <c r="P47" s="524">
        <f t="shared" si="13"/>
        <v>0</v>
      </c>
      <c r="Q47" s="522">
        <f>'Eingabe Planung'!K45</f>
        <v>0</v>
      </c>
      <c r="R47" s="523">
        <f>'Eingabe Ist'!I45</f>
        <v>0</v>
      </c>
      <c r="S47" s="524">
        <f t="shared" si="14"/>
        <v>0</v>
      </c>
      <c r="T47" s="522">
        <f>'Eingabe Planung'!L45</f>
        <v>0</v>
      </c>
      <c r="U47" s="523">
        <f>'Eingabe Ist'!J45</f>
        <v>0</v>
      </c>
      <c r="V47" s="524">
        <f t="shared" si="15"/>
        <v>0</v>
      </c>
      <c r="W47" s="522">
        <f>'Eingabe Planung'!M45</f>
        <v>0</v>
      </c>
      <c r="X47" s="523">
        <f>'Eingabe Ist'!K45</f>
        <v>0</v>
      </c>
      <c r="Y47" s="524">
        <f t="shared" si="16"/>
        <v>0</v>
      </c>
      <c r="Z47" s="522">
        <f>'Eingabe Planung'!N45</f>
        <v>0</v>
      </c>
      <c r="AA47" s="523">
        <f>'Eingabe Ist'!L45</f>
        <v>0</v>
      </c>
      <c r="AB47" s="524">
        <f t="shared" si="17"/>
        <v>0</v>
      </c>
      <c r="AC47" s="522">
        <f>'Eingabe Planung'!O45</f>
        <v>0</v>
      </c>
      <c r="AD47" s="523">
        <f>'Eingabe Ist'!M45</f>
        <v>0</v>
      </c>
      <c r="AE47" s="524">
        <f t="shared" si="18"/>
        <v>0</v>
      </c>
      <c r="AF47" s="522">
        <f>'Eingabe Planung'!P45</f>
        <v>0</v>
      </c>
      <c r="AG47" s="523">
        <f>'Eingabe Ist'!N45</f>
        <v>0</v>
      </c>
      <c r="AH47" s="524">
        <f t="shared" si="19"/>
        <v>0</v>
      </c>
      <c r="AI47" s="522">
        <f>'Eingabe Planung'!Q45</f>
        <v>0</v>
      </c>
      <c r="AJ47" s="523">
        <f>'Eingabe Ist'!O45</f>
        <v>0</v>
      </c>
      <c r="AK47" s="524">
        <f t="shared" si="20"/>
        <v>0</v>
      </c>
      <c r="AL47" s="522">
        <f>'Eingabe Planung'!R45</f>
        <v>0</v>
      </c>
      <c r="AM47" s="523">
        <f>'Eingabe Ist'!P45</f>
        <v>0</v>
      </c>
      <c r="AN47" s="524">
        <f t="shared" si="21"/>
        <v>0</v>
      </c>
      <c r="AO47" s="522">
        <f>'Eingabe Planung'!S45</f>
        <v>0</v>
      </c>
      <c r="AP47" s="523">
        <f>'Eingabe Ist'!Q45</f>
        <v>0</v>
      </c>
      <c r="AQ47" s="524">
        <f t="shared" si="22"/>
        <v>0</v>
      </c>
      <c r="AR47" s="522">
        <f>'Eingabe Planung'!T45</f>
        <v>0</v>
      </c>
      <c r="AS47" s="523">
        <f>'Eingabe Ist'!AA45</f>
        <v>0</v>
      </c>
      <c r="AT47" s="524">
        <f>'Eingabe Planung'!AE45</f>
        <v>0</v>
      </c>
      <c r="AU47" s="522">
        <f>'Eingabe Ist'!AB45</f>
        <v>0</v>
      </c>
      <c r="AV47" s="523">
        <f>'Eingabe Planung'!AI45</f>
        <v>0</v>
      </c>
      <c r="AW47" s="524">
        <f>'Eingabe Ist'!AF45</f>
        <v>0</v>
      </c>
      <c r="AX47" s="522">
        <f>'Eingabe Planung'!AJ45</f>
        <v>0</v>
      </c>
      <c r="AY47" s="523">
        <f>'Eingabe Ist'!AG45</f>
        <v>0</v>
      </c>
      <c r="AZ47" s="525">
        <f>'Eingabe Ist'!R45</f>
        <v>0</v>
      </c>
      <c r="BA47" s="526">
        <f t="shared" si="24"/>
        <v>0</v>
      </c>
    </row>
    <row r="48" spans="2:53" ht="18">
      <c r="B48" s="455">
        <f>'Eingabe Planung'!B46</f>
        <v>0</v>
      </c>
      <c r="C48" s="519">
        <f>'Eingabe Planung'!C46</f>
        <v>0</v>
      </c>
      <c r="D48" s="510"/>
      <c r="E48" s="520">
        <f>'Eingabe Planung'!E46</f>
        <v>0</v>
      </c>
      <c r="F48" s="512"/>
      <c r="G48" s="520">
        <f>'Eingabe Ist'!E46</f>
        <v>0</v>
      </c>
      <c r="H48" s="248"/>
      <c r="I48" s="521">
        <f t="shared" si="23"/>
        <v>0</v>
      </c>
      <c r="J48" s="248"/>
      <c r="K48" s="522">
        <f>'Eingabe Planung'!I46</f>
        <v>0</v>
      </c>
      <c r="L48" s="523">
        <f>'Eingabe Ist'!G46</f>
        <v>0</v>
      </c>
      <c r="M48" s="524">
        <f t="shared" si="25"/>
        <v>0</v>
      </c>
      <c r="N48" s="522">
        <f>'Eingabe Planung'!J46</f>
        <v>0</v>
      </c>
      <c r="O48" s="523">
        <f>'Eingabe Ist'!H46</f>
        <v>0</v>
      </c>
      <c r="P48" s="524">
        <f t="shared" si="13"/>
        <v>0</v>
      </c>
      <c r="Q48" s="522">
        <f>'Eingabe Planung'!K46</f>
        <v>0</v>
      </c>
      <c r="R48" s="523">
        <f>'Eingabe Ist'!I46</f>
        <v>0</v>
      </c>
      <c r="S48" s="524">
        <f t="shared" si="14"/>
        <v>0</v>
      </c>
      <c r="T48" s="522">
        <f>'Eingabe Planung'!L46</f>
        <v>0</v>
      </c>
      <c r="U48" s="523">
        <f>'Eingabe Ist'!J46</f>
        <v>0</v>
      </c>
      <c r="V48" s="524">
        <f t="shared" si="15"/>
        <v>0</v>
      </c>
      <c r="W48" s="522">
        <f>'Eingabe Planung'!M46</f>
        <v>0</v>
      </c>
      <c r="X48" s="523">
        <f>'Eingabe Ist'!K46</f>
        <v>0</v>
      </c>
      <c r="Y48" s="524">
        <f t="shared" si="16"/>
        <v>0</v>
      </c>
      <c r="Z48" s="522">
        <f>'Eingabe Planung'!N46</f>
        <v>0</v>
      </c>
      <c r="AA48" s="523">
        <f>'Eingabe Ist'!L46</f>
        <v>0</v>
      </c>
      <c r="AB48" s="524">
        <f t="shared" si="17"/>
        <v>0</v>
      </c>
      <c r="AC48" s="522">
        <f>'Eingabe Planung'!O46</f>
        <v>0</v>
      </c>
      <c r="AD48" s="523">
        <f>'Eingabe Ist'!M46</f>
        <v>0</v>
      </c>
      <c r="AE48" s="524">
        <f t="shared" si="18"/>
        <v>0</v>
      </c>
      <c r="AF48" s="522">
        <f>'Eingabe Planung'!P46</f>
        <v>0</v>
      </c>
      <c r="AG48" s="523">
        <f>'Eingabe Ist'!N46</f>
        <v>0</v>
      </c>
      <c r="AH48" s="524">
        <f t="shared" si="19"/>
        <v>0</v>
      </c>
      <c r="AI48" s="522">
        <f>'Eingabe Planung'!Q46</f>
        <v>0</v>
      </c>
      <c r="AJ48" s="523">
        <f>'Eingabe Ist'!O46</f>
        <v>0</v>
      </c>
      <c r="AK48" s="524">
        <f t="shared" si="20"/>
        <v>0</v>
      </c>
      <c r="AL48" s="522">
        <f>'Eingabe Planung'!R46</f>
        <v>0</v>
      </c>
      <c r="AM48" s="523">
        <f>'Eingabe Ist'!P46</f>
        <v>0</v>
      </c>
      <c r="AN48" s="524">
        <f t="shared" si="21"/>
        <v>0</v>
      </c>
      <c r="AO48" s="522">
        <f>'Eingabe Planung'!S46</f>
        <v>0</v>
      </c>
      <c r="AP48" s="523">
        <f>'Eingabe Ist'!Q46</f>
        <v>0</v>
      </c>
      <c r="AQ48" s="524">
        <f t="shared" si="22"/>
        <v>0</v>
      </c>
      <c r="AR48" s="522">
        <f>'Eingabe Planung'!T46</f>
        <v>0</v>
      </c>
      <c r="AS48" s="523">
        <f>'Eingabe Ist'!AA46</f>
        <v>0</v>
      </c>
      <c r="AT48" s="524">
        <f>'Eingabe Planung'!AE46</f>
        <v>0</v>
      </c>
      <c r="AU48" s="522">
        <f>'Eingabe Ist'!AB46</f>
        <v>0</v>
      </c>
      <c r="AV48" s="523">
        <f>'Eingabe Planung'!AI46</f>
        <v>0</v>
      </c>
      <c r="AW48" s="524">
        <f>'Eingabe Ist'!AF46</f>
        <v>0</v>
      </c>
      <c r="AX48" s="522">
        <f>'Eingabe Planung'!AJ46</f>
        <v>0</v>
      </c>
      <c r="AY48" s="523">
        <f>'Eingabe Ist'!AG46</f>
        <v>0</v>
      </c>
      <c r="AZ48" s="525">
        <f>'Eingabe Ist'!R46</f>
        <v>0</v>
      </c>
      <c r="BA48" s="526">
        <f t="shared" si="24"/>
        <v>0</v>
      </c>
    </row>
    <row r="49" spans="2:53" ht="18.75" thickBot="1">
      <c r="B49" s="455">
        <f>'Eingabe Planung'!B47</f>
        <v>0</v>
      </c>
      <c r="C49" s="527">
        <f>'Eingabe Planung'!C47</f>
        <v>0</v>
      </c>
      <c r="D49" s="510"/>
      <c r="E49" s="528">
        <f>'Eingabe Planung'!E47</f>
        <v>0</v>
      </c>
      <c r="F49" s="512"/>
      <c r="G49" s="520">
        <f>'Eingabe Ist'!E47</f>
        <v>0</v>
      </c>
      <c r="H49" s="248"/>
      <c r="I49" s="529">
        <f t="shared" si="23"/>
        <v>0</v>
      </c>
      <c r="J49" s="248"/>
      <c r="K49" s="530">
        <f>'Eingabe Planung'!I47</f>
        <v>0</v>
      </c>
      <c r="L49" s="531">
        <f>'Eingabe Ist'!G47</f>
        <v>0</v>
      </c>
      <c r="M49" s="532">
        <f t="shared" si="25"/>
        <v>0</v>
      </c>
      <c r="N49" s="530">
        <f>'Eingabe Planung'!J47</f>
        <v>0</v>
      </c>
      <c r="O49" s="531">
        <f>'Eingabe Ist'!H47</f>
        <v>0</v>
      </c>
      <c r="P49" s="532">
        <f t="shared" si="13"/>
        <v>0</v>
      </c>
      <c r="Q49" s="530">
        <f>'Eingabe Planung'!K47</f>
        <v>0</v>
      </c>
      <c r="R49" s="531">
        <f>'Eingabe Ist'!I47</f>
        <v>0</v>
      </c>
      <c r="S49" s="532">
        <f t="shared" si="14"/>
        <v>0</v>
      </c>
      <c r="T49" s="530">
        <f>'Eingabe Planung'!L47</f>
        <v>0</v>
      </c>
      <c r="U49" s="531">
        <f>'Eingabe Ist'!J47</f>
        <v>0</v>
      </c>
      <c r="V49" s="532">
        <f t="shared" si="15"/>
        <v>0</v>
      </c>
      <c r="W49" s="530">
        <f>'Eingabe Planung'!M47</f>
        <v>0</v>
      </c>
      <c r="X49" s="531">
        <f>'Eingabe Ist'!K47</f>
        <v>0</v>
      </c>
      <c r="Y49" s="532">
        <f t="shared" si="16"/>
        <v>0</v>
      </c>
      <c r="Z49" s="530">
        <f>'Eingabe Planung'!N47</f>
        <v>0</v>
      </c>
      <c r="AA49" s="531">
        <f>'Eingabe Ist'!L47</f>
        <v>0</v>
      </c>
      <c r="AB49" s="532">
        <f t="shared" si="17"/>
        <v>0</v>
      </c>
      <c r="AC49" s="530">
        <f>'Eingabe Planung'!O47</f>
        <v>0</v>
      </c>
      <c r="AD49" s="531">
        <f>'Eingabe Ist'!M47</f>
        <v>0</v>
      </c>
      <c r="AE49" s="532">
        <f t="shared" si="18"/>
        <v>0</v>
      </c>
      <c r="AF49" s="530">
        <f>'Eingabe Planung'!P47</f>
        <v>0</v>
      </c>
      <c r="AG49" s="531">
        <f>'Eingabe Ist'!N47</f>
        <v>0</v>
      </c>
      <c r="AH49" s="532">
        <f t="shared" si="19"/>
        <v>0</v>
      </c>
      <c r="AI49" s="530">
        <f>'Eingabe Planung'!Q47</f>
        <v>0</v>
      </c>
      <c r="AJ49" s="531">
        <f>'Eingabe Ist'!O47</f>
        <v>0</v>
      </c>
      <c r="AK49" s="532">
        <f t="shared" si="20"/>
        <v>0</v>
      </c>
      <c r="AL49" s="530">
        <f>'Eingabe Planung'!R47</f>
        <v>0</v>
      </c>
      <c r="AM49" s="531">
        <f>'Eingabe Ist'!P47</f>
        <v>0</v>
      </c>
      <c r="AN49" s="532">
        <f t="shared" si="21"/>
        <v>0</v>
      </c>
      <c r="AO49" s="530">
        <f>'Eingabe Planung'!S47</f>
        <v>0</v>
      </c>
      <c r="AP49" s="531">
        <f>'Eingabe Ist'!Q47</f>
        <v>0</v>
      </c>
      <c r="AQ49" s="532">
        <f t="shared" si="22"/>
        <v>0</v>
      </c>
      <c r="AR49" s="530">
        <f>'Eingabe Planung'!T47</f>
        <v>0</v>
      </c>
      <c r="AS49" s="531">
        <f>'Eingabe Ist'!AA47</f>
        <v>0</v>
      </c>
      <c r="AT49" s="532">
        <f>'Eingabe Planung'!AE47</f>
        <v>0</v>
      </c>
      <c r="AU49" s="530">
        <f>'Eingabe Ist'!AB47</f>
        <v>0</v>
      </c>
      <c r="AV49" s="531">
        <f>'Eingabe Planung'!AI47</f>
        <v>0</v>
      </c>
      <c r="AW49" s="532">
        <f>'Eingabe Ist'!AF47</f>
        <v>0</v>
      </c>
      <c r="AX49" s="530">
        <f>'Eingabe Planung'!AJ47</f>
        <v>0</v>
      </c>
      <c r="AY49" s="531">
        <f>'Eingabe Ist'!AG47</f>
        <v>0</v>
      </c>
      <c r="AZ49" s="533">
        <f>'Eingabe Ist'!R47</f>
        <v>0</v>
      </c>
      <c r="BA49" s="534">
        <f t="shared" si="24"/>
        <v>0</v>
      </c>
    </row>
    <row r="50" spans="2:53" ht="18.75" thickTop="1">
      <c r="B50" s="535" t="str">
        <f>'Eingabe Planung'!B48</f>
        <v>AfA gesamt</v>
      </c>
      <c r="C50" s="536">
        <f>'Eingabe Planung'!C48</f>
        <v>0</v>
      </c>
      <c r="D50" s="510"/>
      <c r="E50" s="537"/>
      <c r="F50" s="512"/>
      <c r="G50" s="537"/>
      <c r="H50" s="248"/>
      <c r="I50" s="538"/>
      <c r="J50" s="248"/>
      <c r="K50" s="539"/>
      <c r="L50" s="540"/>
      <c r="M50" s="481"/>
      <c r="N50" s="539"/>
      <c r="O50" s="540"/>
      <c r="P50" s="481">
        <f t="shared" si="13"/>
        <v>0</v>
      </c>
      <c r="Q50" s="539"/>
      <c r="R50" s="540"/>
      <c r="S50" s="481">
        <f t="shared" si="14"/>
        <v>0</v>
      </c>
      <c r="T50" s="539"/>
      <c r="U50" s="540"/>
      <c r="V50" s="481">
        <f t="shared" si="15"/>
        <v>0</v>
      </c>
      <c r="W50" s="539"/>
      <c r="X50" s="540"/>
      <c r="Y50" s="481">
        <f t="shared" si="16"/>
        <v>0</v>
      </c>
      <c r="Z50" s="539"/>
      <c r="AA50" s="540"/>
      <c r="AB50" s="481">
        <f t="shared" si="17"/>
        <v>0</v>
      </c>
      <c r="AC50" s="539"/>
      <c r="AD50" s="540"/>
      <c r="AE50" s="481">
        <f t="shared" si="18"/>
        <v>0</v>
      </c>
      <c r="AF50" s="539"/>
      <c r="AG50" s="540"/>
      <c r="AH50" s="481">
        <f t="shared" si="19"/>
        <v>0</v>
      </c>
      <c r="AI50" s="539"/>
      <c r="AJ50" s="540"/>
      <c r="AK50" s="481">
        <f t="shared" si="20"/>
        <v>0</v>
      </c>
      <c r="AL50" s="539"/>
      <c r="AM50" s="540"/>
      <c r="AN50" s="481">
        <f t="shared" si="21"/>
        <v>0</v>
      </c>
      <c r="AO50" s="539"/>
      <c r="AP50" s="540"/>
      <c r="AQ50" s="481">
        <f t="shared" si="22"/>
        <v>0</v>
      </c>
      <c r="AR50" s="539"/>
      <c r="AS50" s="540"/>
      <c r="AT50" s="481"/>
      <c r="AU50" s="539"/>
      <c r="AV50" s="540"/>
      <c r="AW50" s="481"/>
      <c r="AX50" s="539"/>
      <c r="AY50" s="540"/>
      <c r="AZ50" s="482"/>
      <c r="BA50" s="541">
        <f t="shared" si="24"/>
        <v>0</v>
      </c>
    </row>
    <row r="51" spans="2:53" ht="18.75" thickBot="1">
      <c r="B51" s="542" t="str">
        <f>'Eingabe Planung'!B49</f>
        <v>Mind/Mehrung, Privatanteile2)</v>
      </c>
      <c r="C51" s="470">
        <f>'Eingabe Planung'!C49</f>
        <v>0</v>
      </c>
      <c r="D51" s="510"/>
      <c r="E51" s="543"/>
      <c r="F51" s="512"/>
      <c r="G51" s="543"/>
      <c r="H51" s="248"/>
      <c r="I51" s="544"/>
      <c r="J51" s="248"/>
      <c r="K51" s="545"/>
      <c r="L51" s="546"/>
      <c r="M51" s="489"/>
      <c r="N51" s="545"/>
      <c r="O51" s="546"/>
      <c r="P51" s="489">
        <f t="shared" si="13"/>
        <v>0</v>
      </c>
      <c r="Q51" s="545"/>
      <c r="R51" s="546"/>
      <c r="S51" s="489">
        <f t="shared" si="14"/>
        <v>0</v>
      </c>
      <c r="T51" s="545"/>
      <c r="U51" s="546"/>
      <c r="V51" s="489">
        <f t="shared" si="15"/>
        <v>0</v>
      </c>
      <c r="W51" s="545"/>
      <c r="X51" s="546"/>
      <c r="Y51" s="489">
        <f t="shared" si="16"/>
        <v>0</v>
      </c>
      <c r="Z51" s="545"/>
      <c r="AA51" s="546"/>
      <c r="AB51" s="489">
        <f t="shared" si="17"/>
        <v>0</v>
      </c>
      <c r="AC51" s="545"/>
      <c r="AD51" s="546"/>
      <c r="AE51" s="489">
        <f t="shared" si="18"/>
        <v>0</v>
      </c>
      <c r="AF51" s="545"/>
      <c r="AG51" s="546"/>
      <c r="AH51" s="489">
        <f t="shared" si="19"/>
        <v>0</v>
      </c>
      <c r="AI51" s="545"/>
      <c r="AJ51" s="546"/>
      <c r="AK51" s="489">
        <f t="shared" si="20"/>
        <v>0</v>
      </c>
      <c r="AL51" s="545"/>
      <c r="AM51" s="546"/>
      <c r="AN51" s="489">
        <f t="shared" si="21"/>
        <v>0</v>
      </c>
      <c r="AO51" s="545"/>
      <c r="AP51" s="546"/>
      <c r="AQ51" s="489">
        <f t="shared" si="22"/>
        <v>0</v>
      </c>
      <c r="AR51" s="545"/>
      <c r="AS51" s="546"/>
      <c r="AT51" s="489"/>
      <c r="AU51" s="545"/>
      <c r="AV51" s="546"/>
      <c r="AW51" s="489"/>
      <c r="AX51" s="545"/>
      <c r="AY51" s="546"/>
      <c r="AZ51" s="490"/>
      <c r="BA51" s="547">
        <f t="shared" si="24"/>
        <v>0</v>
      </c>
    </row>
    <row r="52" spans="2:53" ht="18.75" thickTop="1">
      <c r="B52" s="548" t="str">
        <f>'Eingabe Planung'!B50</f>
        <v> Aufwand</v>
      </c>
      <c r="C52" s="549">
        <f>SUM(C26:C51)</f>
        <v>0</v>
      </c>
      <c r="D52" s="238"/>
      <c r="E52" s="544"/>
      <c r="F52" s="248"/>
      <c r="G52" s="544"/>
      <c r="H52" s="248"/>
      <c r="I52" s="544"/>
      <c r="J52" s="248"/>
      <c r="K52" s="550"/>
      <c r="L52" s="551"/>
      <c r="M52" s="552"/>
      <c r="N52" s="550"/>
      <c r="O52" s="551"/>
      <c r="P52" s="552">
        <f t="shared" si="13"/>
        <v>0</v>
      </c>
      <c r="Q52" s="550"/>
      <c r="R52" s="551"/>
      <c r="S52" s="552">
        <f t="shared" si="14"/>
        <v>0</v>
      </c>
      <c r="T52" s="550"/>
      <c r="U52" s="551"/>
      <c r="V52" s="552">
        <f t="shared" si="15"/>
        <v>0</v>
      </c>
      <c r="W52" s="550"/>
      <c r="X52" s="551"/>
      <c r="Y52" s="552">
        <f t="shared" si="16"/>
        <v>0</v>
      </c>
      <c r="Z52" s="550"/>
      <c r="AA52" s="551"/>
      <c r="AB52" s="552">
        <f t="shared" si="17"/>
        <v>0</v>
      </c>
      <c r="AC52" s="550"/>
      <c r="AD52" s="551"/>
      <c r="AE52" s="552">
        <f t="shared" si="18"/>
        <v>0</v>
      </c>
      <c r="AF52" s="550"/>
      <c r="AG52" s="551"/>
      <c r="AH52" s="552">
        <f t="shared" si="19"/>
        <v>0</v>
      </c>
      <c r="AI52" s="550"/>
      <c r="AJ52" s="551"/>
      <c r="AK52" s="552">
        <f t="shared" si="20"/>
        <v>0</v>
      </c>
      <c r="AL52" s="550"/>
      <c r="AM52" s="551"/>
      <c r="AN52" s="552">
        <f t="shared" si="21"/>
        <v>0</v>
      </c>
      <c r="AO52" s="550"/>
      <c r="AP52" s="551"/>
      <c r="AQ52" s="552">
        <f t="shared" si="22"/>
        <v>0</v>
      </c>
      <c r="AR52" s="550"/>
      <c r="AS52" s="551"/>
      <c r="AT52" s="552"/>
      <c r="AU52" s="550"/>
      <c r="AV52" s="551"/>
      <c r="AW52" s="552"/>
      <c r="AX52" s="550"/>
      <c r="AY52" s="551"/>
      <c r="AZ52" s="553"/>
      <c r="BA52" s="554">
        <f t="shared" si="24"/>
        <v>0</v>
      </c>
    </row>
    <row r="53" spans="2:53" ht="18.75" thickBot="1">
      <c r="B53" s="555" t="str">
        <f>'Eingabe Planung'!B51</f>
        <v> Gewinn zur Kontrolle der Eingabe</v>
      </c>
      <c r="C53" s="456">
        <f>C22-C52</f>
        <v>0</v>
      </c>
      <c r="D53" s="238"/>
      <c r="E53" s="556"/>
      <c r="F53" s="248"/>
      <c r="G53" s="556"/>
      <c r="H53" s="248"/>
      <c r="I53" s="556"/>
      <c r="J53" s="248"/>
      <c r="K53" s="557"/>
      <c r="L53" s="558"/>
      <c r="M53" s="559"/>
      <c r="N53" s="557"/>
      <c r="O53" s="558"/>
      <c r="P53" s="559">
        <f t="shared" si="13"/>
        <v>0</v>
      </c>
      <c r="Q53" s="557"/>
      <c r="R53" s="558"/>
      <c r="S53" s="559">
        <f t="shared" si="14"/>
        <v>0</v>
      </c>
      <c r="T53" s="557"/>
      <c r="U53" s="558"/>
      <c r="V53" s="559">
        <f t="shared" si="15"/>
        <v>0</v>
      </c>
      <c r="W53" s="557"/>
      <c r="X53" s="558"/>
      <c r="Y53" s="559">
        <f t="shared" si="16"/>
        <v>0</v>
      </c>
      <c r="Z53" s="557"/>
      <c r="AA53" s="558"/>
      <c r="AB53" s="559">
        <f t="shared" si="17"/>
        <v>0</v>
      </c>
      <c r="AC53" s="557"/>
      <c r="AD53" s="558"/>
      <c r="AE53" s="559">
        <f t="shared" si="18"/>
        <v>0</v>
      </c>
      <c r="AF53" s="557"/>
      <c r="AG53" s="558"/>
      <c r="AH53" s="559">
        <f t="shared" si="19"/>
        <v>0</v>
      </c>
      <c r="AI53" s="557"/>
      <c r="AJ53" s="558"/>
      <c r="AK53" s="559">
        <f t="shared" si="20"/>
        <v>0</v>
      </c>
      <c r="AL53" s="557"/>
      <c r="AM53" s="558"/>
      <c r="AN53" s="559">
        <f t="shared" si="21"/>
        <v>0</v>
      </c>
      <c r="AO53" s="557"/>
      <c r="AP53" s="558"/>
      <c r="AQ53" s="559">
        <f t="shared" si="22"/>
        <v>0</v>
      </c>
      <c r="AR53" s="557"/>
      <c r="AS53" s="558"/>
      <c r="AT53" s="559"/>
      <c r="AU53" s="557"/>
      <c r="AV53" s="558"/>
      <c r="AW53" s="559"/>
      <c r="AX53" s="557"/>
      <c r="AY53" s="558"/>
      <c r="AZ53" s="560"/>
      <c r="BA53" s="561">
        <f t="shared" si="24"/>
        <v>0</v>
      </c>
    </row>
    <row r="54" spans="2:53" s="499" customFormat="1" ht="19.5" thickBot="1" thickTop="1">
      <c r="B54" s="562" t="str">
        <f>'Eingabe Planung'!B52</f>
        <v> Summe Ausgaben</v>
      </c>
      <c r="C54" s="563">
        <f>SUM(C26:C49)</f>
        <v>0</v>
      </c>
      <c r="D54" s="564"/>
      <c r="E54" s="565">
        <f>'Eingabe Planung'!E52</f>
        <v>0</v>
      </c>
      <c r="F54" s="566"/>
      <c r="G54" s="565">
        <f>'Eingabe Ist'!E52</f>
        <v>0</v>
      </c>
      <c r="H54" s="566"/>
      <c r="I54" s="567">
        <f>E54-G54</f>
        <v>0</v>
      </c>
      <c r="J54" s="566"/>
      <c r="K54" s="568">
        <f>'Eingabe Planung'!I52</f>
        <v>0</v>
      </c>
      <c r="L54" s="569">
        <f>'Eingabe Ist'!G52</f>
        <v>0</v>
      </c>
      <c r="M54" s="570">
        <f>SUM(M26:M49)</f>
        <v>0</v>
      </c>
      <c r="N54" s="568">
        <f>'Eingabe Planung'!J52</f>
        <v>0</v>
      </c>
      <c r="O54" s="569">
        <f>'Eingabe Ist'!H52</f>
        <v>0</v>
      </c>
      <c r="P54" s="570">
        <f t="shared" si="13"/>
        <v>0</v>
      </c>
      <c r="Q54" s="568">
        <f>'Eingabe Planung'!K52</f>
        <v>0</v>
      </c>
      <c r="R54" s="569">
        <f>'Eingabe Ist'!I52</f>
        <v>0</v>
      </c>
      <c r="S54" s="570">
        <f t="shared" si="14"/>
        <v>0</v>
      </c>
      <c r="T54" s="568">
        <f>'Eingabe Planung'!L52</f>
        <v>0</v>
      </c>
      <c r="U54" s="569">
        <f>'Eingabe Ist'!J52</f>
        <v>0</v>
      </c>
      <c r="V54" s="570">
        <f t="shared" si="15"/>
        <v>0</v>
      </c>
      <c r="W54" s="568">
        <f>'Eingabe Planung'!M52</f>
        <v>0</v>
      </c>
      <c r="X54" s="569">
        <f>'Eingabe Ist'!K52</f>
        <v>0</v>
      </c>
      <c r="Y54" s="570">
        <f t="shared" si="16"/>
        <v>0</v>
      </c>
      <c r="Z54" s="568">
        <f>'Eingabe Planung'!N52</f>
        <v>0</v>
      </c>
      <c r="AA54" s="569">
        <f>'Eingabe Ist'!L52</f>
        <v>0</v>
      </c>
      <c r="AB54" s="570">
        <f t="shared" si="17"/>
        <v>0</v>
      </c>
      <c r="AC54" s="568">
        <f>'Eingabe Planung'!O52</f>
        <v>0</v>
      </c>
      <c r="AD54" s="569">
        <f>'Eingabe Ist'!M52</f>
        <v>0</v>
      </c>
      <c r="AE54" s="570">
        <f t="shared" si="18"/>
        <v>0</v>
      </c>
      <c r="AF54" s="568">
        <f>'Eingabe Planung'!P52</f>
        <v>0</v>
      </c>
      <c r="AG54" s="569">
        <f>'Eingabe Ist'!N52</f>
        <v>0</v>
      </c>
      <c r="AH54" s="570">
        <f t="shared" si="19"/>
        <v>0</v>
      </c>
      <c r="AI54" s="568">
        <f>'Eingabe Planung'!Q52</f>
        <v>0</v>
      </c>
      <c r="AJ54" s="569">
        <f>'Eingabe Ist'!O52</f>
        <v>0</v>
      </c>
      <c r="AK54" s="570">
        <f t="shared" si="20"/>
        <v>0</v>
      </c>
      <c r="AL54" s="568">
        <f>'Eingabe Planung'!R52</f>
        <v>0</v>
      </c>
      <c r="AM54" s="569">
        <f>'Eingabe Ist'!P52</f>
        <v>0</v>
      </c>
      <c r="AN54" s="570">
        <f t="shared" si="21"/>
        <v>0</v>
      </c>
      <c r="AO54" s="568">
        <f>'Eingabe Planung'!S52</f>
        <v>0</v>
      </c>
      <c r="AP54" s="569">
        <f>'Eingabe Ist'!Q52</f>
        <v>0</v>
      </c>
      <c r="AQ54" s="570">
        <f t="shared" si="22"/>
        <v>0</v>
      </c>
      <c r="AR54" s="568">
        <f>'Eingabe Planung'!T52</f>
        <v>0</v>
      </c>
      <c r="AS54" s="569">
        <f>'Eingabe Ist'!AA52</f>
        <v>0</v>
      </c>
      <c r="AT54" s="570">
        <f>'Eingabe Planung'!AE52</f>
        <v>0</v>
      </c>
      <c r="AU54" s="568">
        <f>'Eingabe Ist'!AB52</f>
        <v>0</v>
      </c>
      <c r="AV54" s="569">
        <f>'Eingabe Planung'!AI52</f>
        <v>0</v>
      </c>
      <c r="AW54" s="570">
        <f>'Eingabe Ist'!AF52</f>
        <v>0</v>
      </c>
      <c r="AX54" s="568">
        <f>'Eingabe Planung'!AJ52</f>
        <v>0</v>
      </c>
      <c r="AY54" s="569">
        <f>'Eingabe Ist'!AG52</f>
        <v>0</v>
      </c>
      <c r="AZ54" s="571">
        <f>'Eingabe Ist'!R52</f>
        <v>0</v>
      </c>
      <c r="BA54" s="572">
        <f t="shared" si="24"/>
        <v>0</v>
      </c>
    </row>
    <row r="55" spans="3:53" s="155" customFormat="1" ht="19.5" thickBot="1" thickTop="1">
      <c r="C55" s="157"/>
      <c r="D55" s="157"/>
      <c r="E55" s="172"/>
      <c r="F55" s="573"/>
      <c r="G55" s="172"/>
      <c r="H55" s="573"/>
      <c r="I55" s="172"/>
      <c r="J55" s="573"/>
      <c r="K55" s="109"/>
      <c r="L55" s="109"/>
      <c r="M55" s="508"/>
      <c r="N55" s="109"/>
      <c r="O55" s="109"/>
      <c r="P55" s="508">
        <f t="shared" si="13"/>
        <v>0</v>
      </c>
      <c r="Q55" s="109"/>
      <c r="R55" s="109"/>
      <c r="S55" s="508">
        <f t="shared" si="14"/>
        <v>0</v>
      </c>
      <c r="T55" s="109"/>
      <c r="U55" s="109"/>
      <c r="V55" s="508">
        <f t="shared" si="15"/>
        <v>0</v>
      </c>
      <c r="W55" s="109"/>
      <c r="X55" s="109"/>
      <c r="Y55" s="508">
        <f t="shared" si="16"/>
        <v>0</v>
      </c>
      <c r="Z55" s="109"/>
      <c r="AA55" s="109"/>
      <c r="AB55" s="508">
        <f t="shared" si="17"/>
        <v>0</v>
      </c>
      <c r="AC55" s="109"/>
      <c r="AD55" s="109"/>
      <c r="AE55" s="508">
        <f t="shared" si="18"/>
        <v>0</v>
      </c>
      <c r="AF55" s="109"/>
      <c r="AG55" s="109"/>
      <c r="AH55" s="508">
        <f t="shared" si="19"/>
        <v>0</v>
      </c>
      <c r="AI55" s="109"/>
      <c r="AJ55" s="109"/>
      <c r="AK55" s="508">
        <f t="shared" si="20"/>
        <v>0</v>
      </c>
      <c r="AL55" s="109"/>
      <c r="AM55" s="109"/>
      <c r="AN55" s="508">
        <f t="shared" si="21"/>
        <v>0</v>
      </c>
      <c r="AO55" s="109"/>
      <c r="AP55" s="109"/>
      <c r="AQ55" s="508">
        <f t="shared" si="22"/>
        <v>0</v>
      </c>
      <c r="AR55" s="109"/>
      <c r="AS55" s="109"/>
      <c r="AT55" s="508"/>
      <c r="AU55" s="109"/>
      <c r="AV55" s="109"/>
      <c r="AW55" s="508"/>
      <c r="AX55" s="109"/>
      <c r="AY55" s="109"/>
      <c r="AZ55" s="508">
        <f>'Eingabe Ist'!R53</f>
        <v>0</v>
      </c>
      <c r="BA55" s="109"/>
    </row>
    <row r="56" spans="1:53" s="499" customFormat="1" ht="19.5" thickBot="1" thickTop="1">
      <c r="A56" s="574"/>
      <c r="B56" s="749" t="str">
        <f>'Eingabe Planung'!B54:C54</f>
        <v>Saldo Einn./Ausgaben im Betrieb</v>
      </c>
      <c r="C56" s="750"/>
      <c r="D56" s="574"/>
      <c r="E56" s="575">
        <f>'Eingabe Planung'!E54</f>
        <v>0</v>
      </c>
      <c r="F56" s="576"/>
      <c r="G56" s="575">
        <f>'Eingabe Ist'!E54</f>
        <v>0</v>
      </c>
      <c r="H56" s="576"/>
      <c r="I56" s="577">
        <f>I23+I54</f>
        <v>0</v>
      </c>
      <c r="J56" s="576"/>
      <c r="K56" s="578">
        <f>'Eingabe Planung'!I54</f>
        <v>0</v>
      </c>
      <c r="L56" s="579">
        <f>'Eingabe Ist'!G54</f>
        <v>0</v>
      </c>
      <c r="M56" s="580">
        <f>M23+M54</f>
        <v>0</v>
      </c>
      <c r="N56" s="578">
        <f>'Eingabe Planung'!J54</f>
        <v>0</v>
      </c>
      <c r="O56" s="579">
        <f>'Eingabe Ist'!H54</f>
        <v>0</v>
      </c>
      <c r="P56" s="580">
        <f>N56+O56</f>
        <v>0</v>
      </c>
      <c r="Q56" s="578">
        <f>'Eingabe Planung'!K54</f>
        <v>0</v>
      </c>
      <c r="R56" s="579">
        <f>'Eingabe Ist'!I54</f>
        <v>0</v>
      </c>
      <c r="S56" s="580">
        <f>Q56+R56</f>
        <v>0</v>
      </c>
      <c r="T56" s="578">
        <f>'Eingabe Planung'!L54</f>
        <v>0</v>
      </c>
      <c r="U56" s="579">
        <f>'Eingabe Ist'!J54</f>
        <v>0</v>
      </c>
      <c r="V56" s="580">
        <f>T56+U56</f>
        <v>0</v>
      </c>
      <c r="W56" s="578">
        <f>'Eingabe Planung'!M54</f>
        <v>0</v>
      </c>
      <c r="X56" s="579">
        <f>'Eingabe Ist'!K54</f>
        <v>0</v>
      </c>
      <c r="Y56" s="580">
        <f>W56+X56</f>
        <v>0</v>
      </c>
      <c r="Z56" s="578">
        <f>'Eingabe Planung'!N54</f>
        <v>0</v>
      </c>
      <c r="AA56" s="579">
        <f>'Eingabe Ist'!L54</f>
        <v>0</v>
      </c>
      <c r="AB56" s="580">
        <f>Z56+AA56</f>
        <v>0</v>
      </c>
      <c r="AC56" s="578">
        <f>'Eingabe Planung'!O54</f>
        <v>0</v>
      </c>
      <c r="AD56" s="579">
        <f>'Eingabe Ist'!M54</f>
        <v>0</v>
      </c>
      <c r="AE56" s="580">
        <f>AC56+AD56</f>
        <v>0</v>
      </c>
      <c r="AF56" s="578">
        <f>'Eingabe Planung'!P54</f>
        <v>0</v>
      </c>
      <c r="AG56" s="579">
        <f>'Eingabe Ist'!N54</f>
        <v>0</v>
      </c>
      <c r="AH56" s="580">
        <f>AF56+AG56</f>
        <v>0</v>
      </c>
      <c r="AI56" s="578">
        <f>'Eingabe Planung'!Q54</f>
        <v>0</v>
      </c>
      <c r="AJ56" s="579">
        <f>'Eingabe Ist'!O54</f>
        <v>0</v>
      </c>
      <c r="AK56" s="580">
        <f>AI56+AJ56</f>
        <v>0</v>
      </c>
      <c r="AL56" s="578">
        <f>'Eingabe Planung'!R54</f>
        <v>0</v>
      </c>
      <c r="AM56" s="579">
        <f>'Eingabe Ist'!P54</f>
        <v>0</v>
      </c>
      <c r="AN56" s="580">
        <f>AL56+AM56</f>
        <v>0</v>
      </c>
      <c r="AO56" s="578">
        <f>'Eingabe Planung'!S54</f>
        <v>0</v>
      </c>
      <c r="AP56" s="579">
        <f>'Eingabe Ist'!Q54</f>
        <v>0</v>
      </c>
      <c r="AQ56" s="580">
        <f>AO56+AP56</f>
        <v>0</v>
      </c>
      <c r="AR56" s="578">
        <f>'Eingabe Planung'!T54</f>
        <v>0</v>
      </c>
      <c r="AS56" s="579">
        <f>'Eingabe Ist'!AA54</f>
        <v>0</v>
      </c>
      <c r="AT56" s="580">
        <f>'Eingabe Planung'!AE54</f>
        <v>0</v>
      </c>
      <c r="AU56" s="578">
        <f>'Eingabe Ist'!AB54</f>
        <v>0</v>
      </c>
      <c r="AV56" s="579">
        <f>'Eingabe Planung'!AI54</f>
        <v>0</v>
      </c>
      <c r="AW56" s="580">
        <f>'Eingabe Ist'!AF54</f>
        <v>0</v>
      </c>
      <c r="AX56" s="578">
        <f>'Eingabe Planung'!AJ54</f>
        <v>0</v>
      </c>
      <c r="AY56" s="579">
        <f>'Eingabe Ist'!AG54</f>
        <v>0</v>
      </c>
      <c r="AZ56" s="581">
        <f>'Eingabe Ist'!R54</f>
        <v>0</v>
      </c>
      <c r="BA56" s="582">
        <f>AR56+AZ56</f>
        <v>0</v>
      </c>
    </row>
    <row r="57" spans="1:53" s="24" customFormat="1" ht="15" customHeight="1" thickTop="1">
      <c r="A57" s="155"/>
      <c r="B57" s="168"/>
      <c r="C57" s="168"/>
      <c r="D57" s="157"/>
      <c r="E57" s="172"/>
      <c r="F57" s="573"/>
      <c r="G57" s="172"/>
      <c r="H57" s="573"/>
      <c r="I57" s="172"/>
      <c r="J57" s="573"/>
      <c r="K57" s="109"/>
      <c r="L57" s="109"/>
      <c r="M57" s="508"/>
      <c r="N57" s="109"/>
      <c r="O57" s="109"/>
      <c r="P57" s="508">
        <f t="shared" si="13"/>
        <v>0</v>
      </c>
      <c r="Q57" s="109"/>
      <c r="R57" s="109"/>
      <c r="S57" s="508">
        <f t="shared" si="14"/>
        <v>0</v>
      </c>
      <c r="T57" s="109"/>
      <c r="U57" s="109"/>
      <c r="V57" s="508">
        <f t="shared" si="15"/>
        <v>0</v>
      </c>
      <c r="W57" s="109"/>
      <c r="X57" s="109"/>
      <c r="Y57" s="508">
        <f t="shared" si="16"/>
        <v>0</v>
      </c>
      <c r="Z57" s="109"/>
      <c r="AA57" s="109"/>
      <c r="AB57" s="508">
        <f t="shared" si="17"/>
        <v>0</v>
      </c>
      <c r="AC57" s="109"/>
      <c r="AD57" s="109"/>
      <c r="AE57" s="508">
        <f t="shared" si="18"/>
        <v>0</v>
      </c>
      <c r="AF57" s="109"/>
      <c r="AG57" s="109"/>
      <c r="AH57" s="508">
        <f t="shared" si="19"/>
        <v>0</v>
      </c>
      <c r="AI57" s="109"/>
      <c r="AJ57" s="109"/>
      <c r="AK57" s="508">
        <f t="shared" si="20"/>
        <v>0</v>
      </c>
      <c r="AL57" s="109"/>
      <c r="AM57" s="109"/>
      <c r="AN57" s="508">
        <f t="shared" si="21"/>
        <v>0</v>
      </c>
      <c r="AO57" s="109"/>
      <c r="AP57" s="109"/>
      <c r="AQ57" s="508">
        <f t="shared" si="22"/>
        <v>0</v>
      </c>
      <c r="AR57" s="109"/>
      <c r="AS57" s="109"/>
      <c r="AT57" s="508"/>
      <c r="AU57" s="109"/>
      <c r="AV57" s="109"/>
      <c r="AW57" s="508"/>
      <c r="AX57" s="109"/>
      <c r="AY57" s="109"/>
      <c r="AZ57" s="508">
        <f>'Eingabe Ist'!R55</f>
        <v>0</v>
      </c>
      <c r="BA57" s="109"/>
    </row>
    <row r="58" spans="1:53" s="24" customFormat="1" ht="21" thickBot="1">
      <c r="A58" s="155"/>
      <c r="B58" s="23" t="str">
        <f>'Eingabe Planung'!B56</f>
        <v>Einlagen3)</v>
      </c>
      <c r="C58" s="583"/>
      <c r="D58" s="157"/>
      <c r="E58" s="172"/>
      <c r="F58" s="573"/>
      <c r="G58" s="172"/>
      <c r="H58" s="573"/>
      <c r="I58" s="172"/>
      <c r="J58" s="573"/>
      <c r="K58" s="109"/>
      <c r="L58" s="109"/>
      <c r="M58" s="508"/>
      <c r="N58" s="109"/>
      <c r="O58" s="109"/>
      <c r="P58" s="508">
        <f t="shared" si="13"/>
        <v>0</v>
      </c>
      <c r="Q58" s="109"/>
      <c r="R58" s="109"/>
      <c r="S58" s="508">
        <f t="shared" si="14"/>
        <v>0</v>
      </c>
      <c r="T58" s="109"/>
      <c r="U58" s="109"/>
      <c r="V58" s="508">
        <f t="shared" si="15"/>
        <v>0</v>
      </c>
      <c r="W58" s="109"/>
      <c r="X58" s="109"/>
      <c r="Y58" s="508">
        <f t="shared" si="16"/>
        <v>0</v>
      </c>
      <c r="Z58" s="109"/>
      <c r="AA58" s="109"/>
      <c r="AB58" s="508">
        <f t="shared" si="17"/>
        <v>0</v>
      </c>
      <c r="AC58" s="109"/>
      <c r="AD58" s="109"/>
      <c r="AE58" s="508">
        <f t="shared" si="18"/>
        <v>0</v>
      </c>
      <c r="AF58" s="109"/>
      <c r="AG58" s="109"/>
      <c r="AH58" s="508">
        <f t="shared" si="19"/>
        <v>0</v>
      </c>
      <c r="AI58" s="109"/>
      <c r="AJ58" s="109"/>
      <c r="AK58" s="508">
        <f t="shared" si="20"/>
        <v>0</v>
      </c>
      <c r="AL58" s="109"/>
      <c r="AM58" s="109"/>
      <c r="AN58" s="508">
        <f t="shared" si="21"/>
        <v>0</v>
      </c>
      <c r="AO58" s="109"/>
      <c r="AP58" s="109"/>
      <c r="AQ58" s="508">
        <f t="shared" si="22"/>
        <v>0</v>
      </c>
      <c r="AR58" s="109"/>
      <c r="AS58" s="109"/>
      <c r="AT58" s="508"/>
      <c r="AU58" s="109"/>
      <c r="AV58" s="109"/>
      <c r="AW58" s="508"/>
      <c r="AX58" s="109"/>
      <c r="AY58" s="109"/>
      <c r="AZ58" s="508">
        <f>'Eingabe Ist'!R56</f>
        <v>0</v>
      </c>
      <c r="BA58" s="109"/>
    </row>
    <row r="59" spans="2:53" ht="18.75" thickTop="1">
      <c r="B59" s="475" t="str">
        <f>'Eingabe Planung'!B57</f>
        <v>Einlagen aus Privatvermögen3)</v>
      </c>
      <c r="C59" s="549">
        <f>'Eingabe Planung'!C57</f>
        <v>0</v>
      </c>
      <c r="D59" s="584"/>
      <c r="E59" s="458">
        <f>'Eingabe Planung'!E57</f>
        <v>0</v>
      </c>
      <c r="F59" s="585"/>
      <c r="G59" s="458">
        <f>'Eingabe Ist'!E57</f>
        <v>0</v>
      </c>
      <c r="H59" s="585"/>
      <c r="I59" s="458">
        <f aca="true" t="shared" si="26" ref="I59:I64">G59-E59</f>
        <v>0</v>
      </c>
      <c r="J59" s="585"/>
      <c r="K59" s="586">
        <f>'Eingabe Planung'!I57</f>
        <v>0</v>
      </c>
      <c r="L59" s="587">
        <f>'Eingabe Ist'!G57</f>
        <v>0</v>
      </c>
      <c r="M59" s="588">
        <f aca="true" t="shared" si="27" ref="M59:M64">L59-K59</f>
        <v>0</v>
      </c>
      <c r="N59" s="586">
        <f>'Eingabe Planung'!J57</f>
        <v>0</v>
      </c>
      <c r="O59" s="587">
        <f>'Eingabe Ist'!H57</f>
        <v>0</v>
      </c>
      <c r="P59" s="588">
        <f aca="true" t="shared" si="28" ref="P59:P64">O59-N59</f>
        <v>0</v>
      </c>
      <c r="Q59" s="586">
        <f>'Eingabe Planung'!K57</f>
        <v>0</v>
      </c>
      <c r="R59" s="587">
        <f>'Eingabe Ist'!I57</f>
        <v>0</v>
      </c>
      <c r="S59" s="588">
        <f aca="true" t="shared" si="29" ref="S59:S64">R59-Q59</f>
        <v>0</v>
      </c>
      <c r="T59" s="586">
        <f>'Eingabe Planung'!L57</f>
        <v>0</v>
      </c>
      <c r="U59" s="587">
        <f>'Eingabe Ist'!J57</f>
        <v>0</v>
      </c>
      <c r="V59" s="588">
        <f aca="true" t="shared" si="30" ref="V59:V64">U59-T59</f>
        <v>0</v>
      </c>
      <c r="W59" s="586">
        <f>'Eingabe Planung'!M57</f>
        <v>0</v>
      </c>
      <c r="X59" s="587">
        <f>'Eingabe Ist'!K57</f>
        <v>0</v>
      </c>
      <c r="Y59" s="588">
        <f aca="true" t="shared" si="31" ref="Y59:Y64">X59-W59</f>
        <v>0</v>
      </c>
      <c r="Z59" s="586">
        <f>'Eingabe Planung'!N57</f>
        <v>0</v>
      </c>
      <c r="AA59" s="587">
        <f>'Eingabe Ist'!L57</f>
        <v>0</v>
      </c>
      <c r="AB59" s="588">
        <f aca="true" t="shared" si="32" ref="AB59:AB64">AA59-Z59</f>
        <v>0</v>
      </c>
      <c r="AC59" s="586">
        <f>'Eingabe Planung'!O57</f>
        <v>0</v>
      </c>
      <c r="AD59" s="587">
        <f>'Eingabe Ist'!M57</f>
        <v>0</v>
      </c>
      <c r="AE59" s="588">
        <f aca="true" t="shared" si="33" ref="AE59:AE64">AD59-AC59</f>
        <v>0</v>
      </c>
      <c r="AF59" s="586">
        <f>'Eingabe Planung'!P57</f>
        <v>0</v>
      </c>
      <c r="AG59" s="587">
        <f>'Eingabe Ist'!N57</f>
        <v>0</v>
      </c>
      <c r="AH59" s="588">
        <f aca="true" t="shared" si="34" ref="AH59:AH64">AG59-AF59</f>
        <v>0</v>
      </c>
      <c r="AI59" s="586">
        <f>'Eingabe Planung'!Q57</f>
        <v>0</v>
      </c>
      <c r="AJ59" s="587">
        <f>'Eingabe Ist'!O57</f>
        <v>0</v>
      </c>
      <c r="AK59" s="588">
        <f aca="true" t="shared" si="35" ref="AK59:AK64">AJ59-AI59</f>
        <v>0</v>
      </c>
      <c r="AL59" s="586">
        <f>'Eingabe Planung'!R57</f>
        <v>0</v>
      </c>
      <c r="AM59" s="587">
        <f>'Eingabe Ist'!P57</f>
        <v>0</v>
      </c>
      <c r="AN59" s="588">
        <f aca="true" t="shared" si="36" ref="AN59:AN64">AM59-AL59</f>
        <v>0</v>
      </c>
      <c r="AO59" s="586">
        <f>'Eingabe Planung'!S57</f>
        <v>0</v>
      </c>
      <c r="AP59" s="587">
        <f>'Eingabe Ist'!Q57</f>
        <v>0</v>
      </c>
      <c r="AQ59" s="588">
        <f aca="true" t="shared" si="37" ref="AQ59:AQ64">AP59-AO59</f>
        <v>0</v>
      </c>
      <c r="AR59" s="586">
        <f>'Eingabe Planung'!T57</f>
        <v>0</v>
      </c>
      <c r="AS59" s="587">
        <f>'Eingabe Ist'!AA57</f>
        <v>0</v>
      </c>
      <c r="AT59" s="588">
        <f>'Eingabe Planung'!AE57</f>
        <v>0</v>
      </c>
      <c r="AU59" s="586">
        <f>'Eingabe Ist'!AB57</f>
        <v>0</v>
      </c>
      <c r="AV59" s="587">
        <f>'Eingabe Planung'!AI57</f>
        <v>0</v>
      </c>
      <c r="AW59" s="588">
        <f>'Eingabe Ist'!AF57</f>
        <v>0</v>
      </c>
      <c r="AX59" s="586">
        <f>'Eingabe Planung'!AJ57</f>
        <v>0</v>
      </c>
      <c r="AY59" s="587">
        <f>'Eingabe Ist'!AG57</f>
        <v>0</v>
      </c>
      <c r="AZ59" s="589">
        <f>'Eingabe Ist'!R57</f>
        <v>0</v>
      </c>
      <c r="BA59" s="588">
        <f aca="true" t="shared" si="38" ref="BA59:BA64">AZ59-AR59</f>
        <v>0</v>
      </c>
    </row>
    <row r="60" spans="1:53" s="595" customFormat="1" ht="18">
      <c r="A60" s="25"/>
      <c r="B60" s="590" t="str">
        <f>'Eingabe Planung'!B58</f>
        <v>Einl. aus nicht selbst. Arbeit</v>
      </c>
      <c r="C60" s="591">
        <f>'Eingabe Planung'!C58</f>
        <v>0</v>
      </c>
      <c r="D60" s="584"/>
      <c r="E60" s="465">
        <f>'Eingabe Planung'!E58</f>
        <v>0</v>
      </c>
      <c r="F60" s="585"/>
      <c r="G60" s="465">
        <f>'Eingabe Ist'!E58</f>
        <v>0</v>
      </c>
      <c r="H60" s="585"/>
      <c r="I60" s="592">
        <f t="shared" si="26"/>
        <v>0</v>
      </c>
      <c r="J60" s="585"/>
      <c r="K60" s="467">
        <f>'Eingabe Planung'!I58</f>
        <v>0</v>
      </c>
      <c r="L60" s="468">
        <f>'Eingabe Ist'!G58</f>
        <v>0</v>
      </c>
      <c r="M60" s="593">
        <f t="shared" si="27"/>
        <v>0</v>
      </c>
      <c r="N60" s="467">
        <f>'Eingabe Planung'!J58</f>
        <v>0</v>
      </c>
      <c r="O60" s="468">
        <f>'Eingabe Ist'!H58</f>
        <v>0</v>
      </c>
      <c r="P60" s="593">
        <f t="shared" si="28"/>
        <v>0</v>
      </c>
      <c r="Q60" s="467">
        <f>'Eingabe Planung'!K58</f>
        <v>0</v>
      </c>
      <c r="R60" s="468">
        <f>'Eingabe Ist'!I58</f>
        <v>0</v>
      </c>
      <c r="S60" s="593">
        <f t="shared" si="29"/>
        <v>0</v>
      </c>
      <c r="T60" s="467">
        <f>'Eingabe Planung'!L58</f>
        <v>0</v>
      </c>
      <c r="U60" s="468">
        <f>'Eingabe Ist'!J58</f>
        <v>0</v>
      </c>
      <c r="V60" s="593">
        <f t="shared" si="30"/>
        <v>0</v>
      </c>
      <c r="W60" s="467">
        <f>'Eingabe Planung'!M58</f>
        <v>0</v>
      </c>
      <c r="X60" s="468">
        <f>'Eingabe Ist'!K58</f>
        <v>0</v>
      </c>
      <c r="Y60" s="593">
        <f t="shared" si="31"/>
        <v>0</v>
      </c>
      <c r="Z60" s="467">
        <f>'Eingabe Planung'!N58</f>
        <v>0</v>
      </c>
      <c r="AA60" s="468">
        <f>'Eingabe Ist'!L58</f>
        <v>0</v>
      </c>
      <c r="AB60" s="593">
        <f t="shared" si="32"/>
        <v>0</v>
      </c>
      <c r="AC60" s="467">
        <f>'Eingabe Planung'!O58</f>
        <v>0</v>
      </c>
      <c r="AD60" s="468">
        <f>'Eingabe Ist'!M58</f>
        <v>0</v>
      </c>
      <c r="AE60" s="593">
        <f t="shared" si="33"/>
        <v>0</v>
      </c>
      <c r="AF60" s="467">
        <f>'Eingabe Planung'!P58</f>
        <v>0</v>
      </c>
      <c r="AG60" s="468">
        <f>'Eingabe Ist'!N58</f>
        <v>0</v>
      </c>
      <c r="AH60" s="593">
        <f t="shared" si="34"/>
        <v>0</v>
      </c>
      <c r="AI60" s="467">
        <f>'Eingabe Planung'!Q58</f>
        <v>0</v>
      </c>
      <c r="AJ60" s="468">
        <f>'Eingabe Ist'!O58</f>
        <v>0</v>
      </c>
      <c r="AK60" s="593">
        <f t="shared" si="35"/>
        <v>0</v>
      </c>
      <c r="AL60" s="467">
        <f>'Eingabe Planung'!R58</f>
        <v>0</v>
      </c>
      <c r="AM60" s="468">
        <f>'Eingabe Ist'!P58</f>
        <v>0</v>
      </c>
      <c r="AN60" s="593">
        <f t="shared" si="36"/>
        <v>0</v>
      </c>
      <c r="AO60" s="467">
        <f>'Eingabe Planung'!S58</f>
        <v>0</v>
      </c>
      <c r="AP60" s="468">
        <f>'Eingabe Ist'!Q58</f>
        <v>0</v>
      </c>
      <c r="AQ60" s="593">
        <f t="shared" si="37"/>
        <v>0</v>
      </c>
      <c r="AR60" s="467">
        <f>'Eingabe Planung'!T58</f>
        <v>0</v>
      </c>
      <c r="AS60" s="468">
        <f>'Eingabe Ist'!AA58</f>
        <v>0</v>
      </c>
      <c r="AT60" s="593">
        <f>'Eingabe Planung'!AE58</f>
        <v>0</v>
      </c>
      <c r="AU60" s="467">
        <f>'Eingabe Ist'!AB58</f>
        <v>0</v>
      </c>
      <c r="AV60" s="468">
        <f>'Eingabe Planung'!AI58</f>
        <v>0</v>
      </c>
      <c r="AW60" s="593">
        <f>'Eingabe Ist'!AF58</f>
        <v>0</v>
      </c>
      <c r="AX60" s="467">
        <f>'Eingabe Planung'!AJ58</f>
        <v>0</v>
      </c>
      <c r="AY60" s="468">
        <f>'Eingabe Ist'!AG58</f>
        <v>0</v>
      </c>
      <c r="AZ60" s="594">
        <f>'Eingabe Ist'!R58</f>
        <v>0</v>
      </c>
      <c r="BA60" s="593">
        <f t="shared" si="38"/>
        <v>0</v>
      </c>
    </row>
    <row r="61" spans="1:53" s="192" customFormat="1" ht="18">
      <c r="A61" s="25"/>
      <c r="B61" s="590" t="str">
        <f>'Eingabe Planung'!B59</f>
        <v>Eink.-Übertragungen u. Sonst.</v>
      </c>
      <c r="C61" s="591">
        <f>'Eingabe Planung'!C59</f>
        <v>0</v>
      </c>
      <c r="D61" s="584"/>
      <c r="E61" s="465">
        <f>'Eingabe Planung'!E59</f>
        <v>0</v>
      </c>
      <c r="F61" s="585"/>
      <c r="G61" s="465">
        <f>'Eingabe Ist'!E59</f>
        <v>0</v>
      </c>
      <c r="H61" s="585"/>
      <c r="I61" s="592">
        <f t="shared" si="26"/>
        <v>0</v>
      </c>
      <c r="J61" s="585"/>
      <c r="K61" s="467">
        <f>'Eingabe Planung'!I59</f>
        <v>0</v>
      </c>
      <c r="L61" s="468">
        <f>'Eingabe Ist'!G59</f>
        <v>0</v>
      </c>
      <c r="M61" s="593">
        <f t="shared" si="27"/>
        <v>0</v>
      </c>
      <c r="N61" s="467">
        <f>'Eingabe Planung'!J59</f>
        <v>0</v>
      </c>
      <c r="O61" s="468">
        <f>'Eingabe Ist'!H59</f>
        <v>0</v>
      </c>
      <c r="P61" s="593">
        <f t="shared" si="28"/>
        <v>0</v>
      </c>
      <c r="Q61" s="467">
        <f>'Eingabe Planung'!K59</f>
        <v>0</v>
      </c>
      <c r="R61" s="468">
        <f>'Eingabe Ist'!I59</f>
        <v>0</v>
      </c>
      <c r="S61" s="593">
        <f t="shared" si="29"/>
        <v>0</v>
      </c>
      <c r="T61" s="467">
        <f>'Eingabe Planung'!L59</f>
        <v>0</v>
      </c>
      <c r="U61" s="468">
        <f>'Eingabe Ist'!J59</f>
        <v>0</v>
      </c>
      <c r="V61" s="593">
        <f t="shared" si="30"/>
        <v>0</v>
      </c>
      <c r="W61" s="467">
        <f>'Eingabe Planung'!M59</f>
        <v>0</v>
      </c>
      <c r="X61" s="468">
        <f>'Eingabe Ist'!K59</f>
        <v>0</v>
      </c>
      <c r="Y61" s="593">
        <f t="shared" si="31"/>
        <v>0</v>
      </c>
      <c r="Z61" s="467">
        <f>'Eingabe Planung'!N59</f>
        <v>0</v>
      </c>
      <c r="AA61" s="468">
        <f>'Eingabe Ist'!L59</f>
        <v>0</v>
      </c>
      <c r="AB61" s="593">
        <f t="shared" si="32"/>
        <v>0</v>
      </c>
      <c r="AC61" s="467">
        <f>'Eingabe Planung'!O59</f>
        <v>0</v>
      </c>
      <c r="AD61" s="468">
        <f>'Eingabe Ist'!M59</f>
        <v>0</v>
      </c>
      <c r="AE61" s="593">
        <f t="shared" si="33"/>
        <v>0</v>
      </c>
      <c r="AF61" s="467">
        <f>'Eingabe Planung'!P59</f>
        <v>0</v>
      </c>
      <c r="AG61" s="468">
        <f>'Eingabe Ist'!N59</f>
        <v>0</v>
      </c>
      <c r="AH61" s="593">
        <f t="shared" si="34"/>
        <v>0</v>
      </c>
      <c r="AI61" s="467">
        <f>'Eingabe Planung'!Q59</f>
        <v>0</v>
      </c>
      <c r="AJ61" s="468">
        <f>'Eingabe Ist'!O59</f>
        <v>0</v>
      </c>
      <c r="AK61" s="593">
        <f t="shared" si="35"/>
        <v>0</v>
      </c>
      <c r="AL61" s="467">
        <f>'Eingabe Planung'!R59</f>
        <v>0</v>
      </c>
      <c r="AM61" s="468">
        <f>'Eingabe Ist'!P59</f>
        <v>0</v>
      </c>
      <c r="AN61" s="593">
        <f t="shared" si="36"/>
        <v>0</v>
      </c>
      <c r="AO61" s="467">
        <f>'Eingabe Planung'!S59</f>
        <v>0</v>
      </c>
      <c r="AP61" s="468">
        <f>'Eingabe Ist'!Q59</f>
        <v>0</v>
      </c>
      <c r="AQ61" s="593">
        <f t="shared" si="37"/>
        <v>0</v>
      </c>
      <c r="AR61" s="467">
        <f>'Eingabe Planung'!T59</f>
        <v>0</v>
      </c>
      <c r="AS61" s="468">
        <f>'Eingabe Ist'!AA59</f>
        <v>0</v>
      </c>
      <c r="AT61" s="593">
        <f>'Eingabe Planung'!AE59</f>
        <v>0</v>
      </c>
      <c r="AU61" s="467">
        <f>'Eingabe Ist'!AB59</f>
        <v>0</v>
      </c>
      <c r="AV61" s="468">
        <f>'Eingabe Planung'!AI59</f>
        <v>0</v>
      </c>
      <c r="AW61" s="593">
        <f>'Eingabe Ist'!AF59</f>
        <v>0</v>
      </c>
      <c r="AX61" s="467">
        <f>'Eingabe Planung'!AJ59</f>
        <v>0</v>
      </c>
      <c r="AY61" s="468">
        <f>'Eingabe Ist'!AG59</f>
        <v>0</v>
      </c>
      <c r="AZ61" s="594">
        <f>'Eingabe Ist'!R59</f>
        <v>0</v>
      </c>
      <c r="BA61" s="593">
        <f t="shared" si="38"/>
        <v>0</v>
      </c>
    </row>
    <row r="62" spans="1:53" s="192" customFormat="1" ht="18">
      <c r="A62" s="25"/>
      <c r="B62" s="590">
        <f>'Eingabe Planung'!B60</f>
        <v>0</v>
      </c>
      <c r="C62" s="591">
        <f>'Eingabe Planung'!C60</f>
        <v>0</v>
      </c>
      <c r="D62" s="584"/>
      <c r="E62" s="465">
        <f>'Eingabe Planung'!E60</f>
        <v>0</v>
      </c>
      <c r="F62" s="585"/>
      <c r="G62" s="465">
        <f>'Eingabe Ist'!E60</f>
        <v>0</v>
      </c>
      <c r="H62" s="585"/>
      <c r="I62" s="592">
        <f t="shared" si="26"/>
        <v>0</v>
      </c>
      <c r="J62" s="585"/>
      <c r="K62" s="467">
        <f>'Eingabe Planung'!I60</f>
        <v>0</v>
      </c>
      <c r="L62" s="468">
        <f>'Eingabe Ist'!G60</f>
        <v>0</v>
      </c>
      <c r="M62" s="593">
        <f t="shared" si="27"/>
        <v>0</v>
      </c>
      <c r="N62" s="467">
        <f>'Eingabe Planung'!J60</f>
        <v>0</v>
      </c>
      <c r="O62" s="468">
        <f>'Eingabe Ist'!H60</f>
        <v>0</v>
      </c>
      <c r="P62" s="593">
        <f t="shared" si="28"/>
        <v>0</v>
      </c>
      <c r="Q62" s="467">
        <f>'Eingabe Planung'!K60</f>
        <v>0</v>
      </c>
      <c r="R62" s="468">
        <f>'Eingabe Ist'!I60</f>
        <v>0</v>
      </c>
      <c r="S62" s="593">
        <f t="shared" si="29"/>
        <v>0</v>
      </c>
      <c r="T62" s="467">
        <f>'Eingabe Planung'!L60</f>
        <v>0</v>
      </c>
      <c r="U62" s="468">
        <f>'Eingabe Ist'!J60</f>
        <v>0</v>
      </c>
      <c r="V62" s="593">
        <f t="shared" si="30"/>
        <v>0</v>
      </c>
      <c r="W62" s="467">
        <f>'Eingabe Planung'!M60</f>
        <v>0</v>
      </c>
      <c r="X62" s="468">
        <f>'Eingabe Ist'!K60</f>
        <v>0</v>
      </c>
      <c r="Y62" s="593">
        <f t="shared" si="31"/>
        <v>0</v>
      </c>
      <c r="Z62" s="467">
        <f>'Eingabe Planung'!N60</f>
        <v>0</v>
      </c>
      <c r="AA62" s="468">
        <f>'Eingabe Ist'!L60</f>
        <v>0</v>
      </c>
      <c r="AB62" s="593">
        <f t="shared" si="32"/>
        <v>0</v>
      </c>
      <c r="AC62" s="467">
        <f>'Eingabe Planung'!O60</f>
        <v>0</v>
      </c>
      <c r="AD62" s="468">
        <f>'Eingabe Ist'!M60</f>
        <v>0</v>
      </c>
      <c r="AE62" s="593">
        <f t="shared" si="33"/>
        <v>0</v>
      </c>
      <c r="AF62" s="467">
        <f>'Eingabe Planung'!P60</f>
        <v>0</v>
      </c>
      <c r="AG62" s="468">
        <f>'Eingabe Ist'!N60</f>
        <v>0</v>
      </c>
      <c r="AH62" s="593">
        <f t="shared" si="34"/>
        <v>0</v>
      </c>
      <c r="AI62" s="467">
        <f>'Eingabe Planung'!Q60</f>
        <v>0</v>
      </c>
      <c r="AJ62" s="468">
        <f>'Eingabe Ist'!O60</f>
        <v>0</v>
      </c>
      <c r="AK62" s="593">
        <f t="shared" si="35"/>
        <v>0</v>
      </c>
      <c r="AL62" s="467">
        <f>'Eingabe Planung'!R60</f>
        <v>0</v>
      </c>
      <c r="AM62" s="468">
        <f>'Eingabe Ist'!P60</f>
        <v>0</v>
      </c>
      <c r="AN62" s="593">
        <f t="shared" si="36"/>
        <v>0</v>
      </c>
      <c r="AO62" s="467">
        <f>'Eingabe Planung'!S60</f>
        <v>0</v>
      </c>
      <c r="AP62" s="468">
        <f>'Eingabe Ist'!Q60</f>
        <v>0</v>
      </c>
      <c r="AQ62" s="593">
        <f t="shared" si="37"/>
        <v>0</v>
      </c>
      <c r="AR62" s="467">
        <f>'Eingabe Planung'!T60</f>
        <v>0</v>
      </c>
      <c r="AS62" s="468">
        <f>'Eingabe Ist'!AA60</f>
        <v>0</v>
      </c>
      <c r="AT62" s="593">
        <f>'Eingabe Planung'!AE60</f>
        <v>0</v>
      </c>
      <c r="AU62" s="467">
        <f>'Eingabe Ist'!AB60</f>
        <v>0</v>
      </c>
      <c r="AV62" s="468">
        <f>'Eingabe Planung'!AI60</f>
        <v>0</v>
      </c>
      <c r="AW62" s="593">
        <f>'Eingabe Ist'!AF60</f>
        <v>0</v>
      </c>
      <c r="AX62" s="467">
        <f>'Eingabe Planung'!AJ60</f>
        <v>0</v>
      </c>
      <c r="AY62" s="468">
        <f>'Eingabe Ist'!AG60</f>
        <v>0</v>
      </c>
      <c r="AZ62" s="594">
        <f>'Eingabe Ist'!R60</f>
        <v>0</v>
      </c>
      <c r="BA62" s="593">
        <f t="shared" si="38"/>
        <v>0</v>
      </c>
    </row>
    <row r="63" spans="2:53" ht="18">
      <c r="B63" s="590">
        <f>'Eingabe Planung'!B61</f>
        <v>0</v>
      </c>
      <c r="C63" s="591">
        <f>'Eingabe Planung'!C61</f>
        <v>0</v>
      </c>
      <c r="D63" s="584"/>
      <c r="E63" s="465">
        <f>'Eingabe Planung'!E61</f>
        <v>0</v>
      </c>
      <c r="F63" s="585"/>
      <c r="G63" s="465">
        <f>'Eingabe Ist'!E61</f>
        <v>0</v>
      </c>
      <c r="H63" s="585"/>
      <c r="I63" s="592">
        <f t="shared" si="26"/>
        <v>0</v>
      </c>
      <c r="J63" s="585"/>
      <c r="K63" s="467">
        <f>'Eingabe Planung'!I61</f>
        <v>0</v>
      </c>
      <c r="L63" s="468">
        <f>'Eingabe Ist'!G61</f>
        <v>0</v>
      </c>
      <c r="M63" s="593">
        <f t="shared" si="27"/>
        <v>0</v>
      </c>
      <c r="N63" s="467">
        <f>'Eingabe Planung'!J61</f>
        <v>0</v>
      </c>
      <c r="O63" s="468">
        <f>'Eingabe Ist'!H61</f>
        <v>0</v>
      </c>
      <c r="P63" s="593">
        <f t="shared" si="28"/>
        <v>0</v>
      </c>
      <c r="Q63" s="467">
        <f>'Eingabe Planung'!K61</f>
        <v>0</v>
      </c>
      <c r="R63" s="468">
        <f>'Eingabe Ist'!I61</f>
        <v>0</v>
      </c>
      <c r="S63" s="593">
        <f t="shared" si="29"/>
        <v>0</v>
      </c>
      <c r="T63" s="467">
        <f>'Eingabe Planung'!L61</f>
        <v>0</v>
      </c>
      <c r="U63" s="468">
        <f>'Eingabe Ist'!J61</f>
        <v>0</v>
      </c>
      <c r="V63" s="593">
        <f t="shared" si="30"/>
        <v>0</v>
      </c>
      <c r="W63" s="467">
        <f>'Eingabe Planung'!M61</f>
        <v>0</v>
      </c>
      <c r="X63" s="468">
        <f>'Eingabe Ist'!K61</f>
        <v>0</v>
      </c>
      <c r="Y63" s="593">
        <f t="shared" si="31"/>
        <v>0</v>
      </c>
      <c r="Z63" s="467">
        <f>'Eingabe Planung'!N61</f>
        <v>0</v>
      </c>
      <c r="AA63" s="468">
        <f>'Eingabe Ist'!L61</f>
        <v>0</v>
      </c>
      <c r="AB63" s="593">
        <f t="shared" si="32"/>
        <v>0</v>
      </c>
      <c r="AC63" s="467">
        <f>'Eingabe Planung'!O61</f>
        <v>0</v>
      </c>
      <c r="AD63" s="468">
        <f>'Eingabe Ist'!M61</f>
        <v>0</v>
      </c>
      <c r="AE63" s="593">
        <f t="shared" si="33"/>
        <v>0</v>
      </c>
      <c r="AF63" s="467">
        <f>'Eingabe Planung'!P61</f>
        <v>0</v>
      </c>
      <c r="AG63" s="468">
        <f>'Eingabe Ist'!N61</f>
        <v>0</v>
      </c>
      <c r="AH63" s="593">
        <f t="shared" si="34"/>
        <v>0</v>
      </c>
      <c r="AI63" s="467">
        <f>'Eingabe Planung'!Q61</f>
        <v>0</v>
      </c>
      <c r="AJ63" s="468">
        <f>'Eingabe Ist'!O61</f>
        <v>0</v>
      </c>
      <c r="AK63" s="593">
        <f t="shared" si="35"/>
        <v>0</v>
      </c>
      <c r="AL63" s="467">
        <f>'Eingabe Planung'!R61</f>
        <v>0</v>
      </c>
      <c r="AM63" s="468">
        <f>'Eingabe Ist'!P61</f>
        <v>0</v>
      </c>
      <c r="AN63" s="593">
        <f t="shared" si="36"/>
        <v>0</v>
      </c>
      <c r="AO63" s="467">
        <f>'Eingabe Planung'!S61</f>
        <v>0</v>
      </c>
      <c r="AP63" s="468">
        <f>'Eingabe Ist'!Q61</f>
        <v>0</v>
      </c>
      <c r="AQ63" s="593">
        <f t="shared" si="37"/>
        <v>0</v>
      </c>
      <c r="AR63" s="467">
        <f>'Eingabe Planung'!T61</f>
        <v>0</v>
      </c>
      <c r="AS63" s="468">
        <f>'Eingabe Ist'!AA61</f>
        <v>0</v>
      </c>
      <c r="AT63" s="593">
        <f>'Eingabe Planung'!AE61</f>
        <v>0</v>
      </c>
      <c r="AU63" s="467">
        <f>'Eingabe Ist'!AB61</f>
        <v>0</v>
      </c>
      <c r="AV63" s="468">
        <f>'Eingabe Planung'!AI61</f>
        <v>0</v>
      </c>
      <c r="AW63" s="593">
        <f>'Eingabe Ist'!AF61</f>
        <v>0</v>
      </c>
      <c r="AX63" s="467">
        <f>'Eingabe Planung'!AJ61</f>
        <v>0</v>
      </c>
      <c r="AY63" s="468">
        <f>'Eingabe Ist'!AG61</f>
        <v>0</v>
      </c>
      <c r="AZ63" s="594">
        <f>'Eingabe Ist'!R61</f>
        <v>0</v>
      </c>
      <c r="BA63" s="593">
        <f t="shared" si="38"/>
        <v>0</v>
      </c>
    </row>
    <row r="64" spans="2:53" ht="18">
      <c r="B64" s="596">
        <f>'Eingabe Planung'!B62</f>
        <v>0</v>
      </c>
      <c r="C64" s="597">
        <f>'Eingabe Planung'!C62</f>
        <v>0</v>
      </c>
      <c r="D64" s="584"/>
      <c r="E64" s="471">
        <f>'Eingabe Planung'!E62</f>
        <v>0</v>
      </c>
      <c r="F64" s="585"/>
      <c r="G64" s="471">
        <f>'Eingabe Ist'!E62</f>
        <v>0</v>
      </c>
      <c r="H64" s="585"/>
      <c r="I64" s="598">
        <f t="shared" si="26"/>
        <v>0</v>
      </c>
      <c r="J64" s="585"/>
      <c r="K64" s="473">
        <f>'Eingabe Planung'!I62</f>
        <v>0</v>
      </c>
      <c r="L64" s="474">
        <f>'Eingabe Ist'!G62</f>
        <v>0</v>
      </c>
      <c r="M64" s="599">
        <f t="shared" si="27"/>
        <v>0</v>
      </c>
      <c r="N64" s="473">
        <f>'Eingabe Planung'!J62</f>
        <v>0</v>
      </c>
      <c r="O64" s="474">
        <f>'Eingabe Ist'!H62</f>
        <v>0</v>
      </c>
      <c r="P64" s="599">
        <f t="shared" si="28"/>
        <v>0</v>
      </c>
      <c r="Q64" s="473">
        <f>'Eingabe Planung'!K62</f>
        <v>0</v>
      </c>
      <c r="R64" s="474">
        <f>'Eingabe Ist'!I62</f>
        <v>0</v>
      </c>
      <c r="S64" s="599">
        <f t="shared" si="29"/>
        <v>0</v>
      </c>
      <c r="T64" s="473">
        <f>'Eingabe Planung'!L62</f>
        <v>0</v>
      </c>
      <c r="U64" s="474">
        <f>'Eingabe Ist'!J62</f>
        <v>0</v>
      </c>
      <c r="V64" s="599">
        <f t="shared" si="30"/>
        <v>0</v>
      </c>
      <c r="W64" s="473">
        <f>'Eingabe Planung'!M62</f>
        <v>0</v>
      </c>
      <c r="X64" s="474">
        <f>'Eingabe Ist'!K62</f>
        <v>0</v>
      </c>
      <c r="Y64" s="599">
        <f t="shared" si="31"/>
        <v>0</v>
      </c>
      <c r="Z64" s="473">
        <f>'Eingabe Planung'!N62</f>
        <v>0</v>
      </c>
      <c r="AA64" s="474">
        <f>'Eingabe Ist'!L62</f>
        <v>0</v>
      </c>
      <c r="AB64" s="599">
        <f t="shared" si="32"/>
        <v>0</v>
      </c>
      <c r="AC64" s="473">
        <f>'Eingabe Planung'!O62</f>
        <v>0</v>
      </c>
      <c r="AD64" s="474">
        <f>'Eingabe Ist'!M62</f>
        <v>0</v>
      </c>
      <c r="AE64" s="599">
        <f t="shared" si="33"/>
        <v>0</v>
      </c>
      <c r="AF64" s="473">
        <f>'Eingabe Planung'!P62</f>
        <v>0</v>
      </c>
      <c r="AG64" s="474">
        <f>'Eingabe Ist'!N62</f>
        <v>0</v>
      </c>
      <c r="AH64" s="599">
        <f t="shared" si="34"/>
        <v>0</v>
      </c>
      <c r="AI64" s="473">
        <f>'Eingabe Planung'!Q62</f>
        <v>0</v>
      </c>
      <c r="AJ64" s="474">
        <f>'Eingabe Ist'!O62</f>
        <v>0</v>
      </c>
      <c r="AK64" s="599">
        <f t="shared" si="35"/>
        <v>0</v>
      </c>
      <c r="AL64" s="473">
        <f>'Eingabe Planung'!R62</f>
        <v>0</v>
      </c>
      <c r="AM64" s="474">
        <f>'Eingabe Ist'!P62</f>
        <v>0</v>
      </c>
      <c r="AN64" s="599">
        <f t="shared" si="36"/>
        <v>0</v>
      </c>
      <c r="AO64" s="473">
        <f>'Eingabe Planung'!S62</f>
        <v>0</v>
      </c>
      <c r="AP64" s="474">
        <f>'Eingabe Ist'!Q62</f>
        <v>0</v>
      </c>
      <c r="AQ64" s="599">
        <f t="shared" si="37"/>
        <v>0</v>
      </c>
      <c r="AR64" s="473">
        <f>'Eingabe Planung'!T62</f>
        <v>0</v>
      </c>
      <c r="AS64" s="474">
        <f>'Eingabe Ist'!AA62</f>
        <v>0</v>
      </c>
      <c r="AT64" s="600">
        <f>'Eingabe Planung'!AE62</f>
        <v>0</v>
      </c>
      <c r="AU64" s="473">
        <f>'Eingabe Ist'!AB62</f>
        <v>0</v>
      </c>
      <c r="AV64" s="474">
        <f>'Eingabe Planung'!AI62</f>
        <v>0</v>
      </c>
      <c r="AW64" s="600">
        <f>'Eingabe Ist'!AF62</f>
        <v>0</v>
      </c>
      <c r="AX64" s="473">
        <f>'Eingabe Planung'!AJ62</f>
        <v>0</v>
      </c>
      <c r="AY64" s="474">
        <f>'Eingabe Ist'!AG62</f>
        <v>0</v>
      </c>
      <c r="AZ64" s="601">
        <f>'Eingabe Ist'!R62</f>
        <v>0</v>
      </c>
      <c r="BA64" s="599">
        <f t="shared" si="38"/>
        <v>0</v>
      </c>
    </row>
    <row r="65" spans="2:53" s="499" customFormat="1" ht="18.75" thickBot="1">
      <c r="B65" s="602" t="s">
        <v>29</v>
      </c>
      <c r="C65" s="500">
        <f>SUM(C59:C64)</f>
        <v>0</v>
      </c>
      <c r="D65" s="603"/>
      <c r="E65" s="604">
        <f>'Eingabe Planung'!E63</f>
        <v>0</v>
      </c>
      <c r="F65" s="605"/>
      <c r="G65" s="604">
        <f>'Eingabe Ist'!E63</f>
        <v>0</v>
      </c>
      <c r="H65" s="605"/>
      <c r="I65" s="501">
        <f>SUM(I59:I64)</f>
        <v>0</v>
      </c>
      <c r="J65" s="605"/>
      <c r="K65" s="606">
        <f>'Eingabe Planung'!I63</f>
        <v>0</v>
      </c>
      <c r="L65" s="607">
        <f>'Eingabe Ist'!G63</f>
        <v>0</v>
      </c>
      <c r="M65" s="608">
        <f>SUM(M59:M64)</f>
        <v>0</v>
      </c>
      <c r="N65" s="606">
        <f>'Eingabe Planung'!J63</f>
        <v>0</v>
      </c>
      <c r="O65" s="607">
        <f>'Eingabe Ist'!H63</f>
        <v>0</v>
      </c>
      <c r="P65" s="608">
        <f>SUM(P59:P64)</f>
        <v>0</v>
      </c>
      <c r="Q65" s="606">
        <f>'Eingabe Planung'!K63</f>
        <v>0</v>
      </c>
      <c r="R65" s="607">
        <f>'Eingabe Ist'!I63</f>
        <v>0</v>
      </c>
      <c r="S65" s="608">
        <f>SUM(S59:S64)</f>
        <v>0</v>
      </c>
      <c r="T65" s="606">
        <f>'Eingabe Planung'!L63</f>
        <v>0</v>
      </c>
      <c r="U65" s="607">
        <f>'Eingabe Ist'!J63</f>
        <v>0</v>
      </c>
      <c r="V65" s="608">
        <f>SUM(V59:V64)</f>
        <v>0</v>
      </c>
      <c r="W65" s="606">
        <f>'Eingabe Planung'!M63</f>
        <v>0</v>
      </c>
      <c r="X65" s="607">
        <f>'Eingabe Ist'!K63</f>
        <v>0</v>
      </c>
      <c r="Y65" s="608">
        <f>SUM(Y59:Y64)</f>
        <v>0</v>
      </c>
      <c r="Z65" s="606">
        <f>'Eingabe Planung'!N63</f>
        <v>0</v>
      </c>
      <c r="AA65" s="607">
        <f>'Eingabe Ist'!L63</f>
        <v>0</v>
      </c>
      <c r="AB65" s="608">
        <f>SUM(AB59:AB64)</f>
        <v>0</v>
      </c>
      <c r="AC65" s="606">
        <f>'Eingabe Planung'!O63</f>
        <v>0</v>
      </c>
      <c r="AD65" s="607">
        <f>'Eingabe Ist'!M63</f>
        <v>0</v>
      </c>
      <c r="AE65" s="608">
        <f>SUM(AE59:AE64)</f>
        <v>0</v>
      </c>
      <c r="AF65" s="606">
        <f>'Eingabe Planung'!P63</f>
        <v>0</v>
      </c>
      <c r="AG65" s="607">
        <f>'Eingabe Ist'!N63</f>
        <v>0</v>
      </c>
      <c r="AH65" s="608">
        <f>SUM(AH59:AH64)</f>
        <v>0</v>
      </c>
      <c r="AI65" s="606">
        <f>'Eingabe Planung'!Q63</f>
        <v>0</v>
      </c>
      <c r="AJ65" s="607">
        <f>'Eingabe Ist'!O63</f>
        <v>0</v>
      </c>
      <c r="AK65" s="608">
        <f>SUM(AK59:AK64)</f>
        <v>0</v>
      </c>
      <c r="AL65" s="606">
        <f>'Eingabe Planung'!R63</f>
        <v>0</v>
      </c>
      <c r="AM65" s="607">
        <f>'Eingabe Ist'!P63</f>
        <v>0</v>
      </c>
      <c r="AN65" s="608">
        <f>SUM(AN59:AN64)</f>
        <v>0</v>
      </c>
      <c r="AO65" s="606">
        <f>'Eingabe Planung'!S63</f>
        <v>0</v>
      </c>
      <c r="AP65" s="607">
        <f>'Eingabe Ist'!Q63</f>
        <v>0</v>
      </c>
      <c r="AQ65" s="608">
        <f>SUM(AQ59:AQ64)</f>
        <v>0</v>
      </c>
      <c r="AR65" s="606">
        <f>'Eingabe Planung'!T63</f>
        <v>0</v>
      </c>
      <c r="AS65" s="607">
        <f>'Eingabe Ist'!AA63</f>
        <v>0</v>
      </c>
      <c r="AT65" s="608">
        <f>'Eingabe Planung'!AE63</f>
        <v>0</v>
      </c>
      <c r="AU65" s="606">
        <f>'Eingabe Ist'!AB63</f>
        <v>0</v>
      </c>
      <c r="AV65" s="607">
        <f>'Eingabe Planung'!AI63</f>
        <v>0</v>
      </c>
      <c r="AW65" s="608">
        <f>'Eingabe Ist'!AF63</f>
        <v>0</v>
      </c>
      <c r="AX65" s="606">
        <f>'Eingabe Planung'!AJ63</f>
        <v>0</v>
      </c>
      <c r="AY65" s="607">
        <f>'Eingabe Ist'!AG63</f>
        <v>0</v>
      </c>
      <c r="AZ65" s="609">
        <f>'Eingabe Ist'!R63</f>
        <v>0</v>
      </c>
      <c r="BA65" s="608">
        <f>SUM(BA59:BA64)</f>
        <v>0</v>
      </c>
    </row>
    <row r="66" spans="1:53" s="24" customFormat="1" ht="21" customHeight="1" thickTop="1">
      <c r="A66" s="192"/>
      <c r="B66" s="192"/>
      <c r="C66" s="610"/>
      <c r="D66" s="610"/>
      <c r="E66" s="172"/>
      <c r="F66" s="611"/>
      <c r="G66" s="172"/>
      <c r="H66" s="611"/>
      <c r="I66" s="172"/>
      <c r="J66" s="611"/>
      <c r="K66" s="109"/>
      <c r="L66" s="109"/>
      <c r="M66" s="508"/>
      <c r="N66" s="109"/>
      <c r="O66" s="109"/>
      <c r="P66" s="508"/>
      <c r="Q66" s="109"/>
      <c r="R66" s="109"/>
      <c r="S66" s="508"/>
      <c r="T66" s="109"/>
      <c r="U66" s="109"/>
      <c r="V66" s="508"/>
      <c r="W66" s="109"/>
      <c r="X66" s="109"/>
      <c r="Y66" s="508"/>
      <c r="Z66" s="109"/>
      <c r="AA66" s="109"/>
      <c r="AB66" s="508"/>
      <c r="AC66" s="109"/>
      <c r="AD66" s="109"/>
      <c r="AE66" s="508"/>
      <c r="AF66" s="109"/>
      <c r="AG66" s="109"/>
      <c r="AH66" s="508"/>
      <c r="AI66" s="109"/>
      <c r="AJ66" s="109"/>
      <c r="AK66" s="508"/>
      <c r="AL66" s="109"/>
      <c r="AM66" s="109"/>
      <c r="AN66" s="508"/>
      <c r="AO66" s="109"/>
      <c r="AP66" s="109"/>
      <c r="AQ66" s="508"/>
      <c r="AR66" s="109"/>
      <c r="AS66" s="109"/>
      <c r="AT66" s="508"/>
      <c r="AU66" s="109"/>
      <c r="AV66" s="109"/>
      <c r="AW66" s="508"/>
      <c r="AX66" s="109"/>
      <c r="AY66" s="109"/>
      <c r="AZ66" s="508"/>
      <c r="BA66" s="109"/>
    </row>
    <row r="67" spans="2:53" s="192" customFormat="1" ht="21.75" customHeight="1" thickBot="1">
      <c r="B67" s="110" t="str">
        <f>'Eingabe Planung'!B65</f>
        <v> Entnahmen3)</v>
      </c>
      <c r="C67" s="610"/>
      <c r="D67" s="610"/>
      <c r="E67" s="172"/>
      <c r="F67" s="611"/>
      <c r="G67" s="172"/>
      <c r="H67" s="611"/>
      <c r="I67" s="172"/>
      <c r="J67" s="611"/>
      <c r="K67" s="109"/>
      <c r="L67" s="109"/>
      <c r="M67" s="508"/>
      <c r="N67" s="109"/>
      <c r="O67" s="109"/>
      <c r="P67" s="508"/>
      <c r="Q67" s="109"/>
      <c r="R67" s="109"/>
      <c r="S67" s="508"/>
      <c r="T67" s="109"/>
      <c r="U67" s="109"/>
      <c r="V67" s="508"/>
      <c r="W67" s="109"/>
      <c r="X67" s="109"/>
      <c r="Y67" s="508"/>
      <c r="Z67" s="109"/>
      <c r="AA67" s="109"/>
      <c r="AB67" s="508"/>
      <c r="AC67" s="109"/>
      <c r="AD67" s="109"/>
      <c r="AE67" s="508"/>
      <c r="AF67" s="109"/>
      <c r="AG67" s="109"/>
      <c r="AH67" s="508"/>
      <c r="AI67" s="109"/>
      <c r="AJ67" s="109"/>
      <c r="AK67" s="508"/>
      <c r="AL67" s="109"/>
      <c r="AM67" s="109"/>
      <c r="AN67" s="508"/>
      <c r="AO67" s="109"/>
      <c r="AP67" s="109"/>
      <c r="AQ67" s="508"/>
      <c r="AR67" s="109"/>
      <c r="AS67" s="109"/>
      <c r="AT67" s="508"/>
      <c r="AU67" s="109"/>
      <c r="AV67" s="109"/>
      <c r="AW67" s="508"/>
      <c r="AX67" s="109"/>
      <c r="AY67" s="109"/>
      <c r="AZ67" s="508"/>
      <c r="BA67" s="109"/>
    </row>
    <row r="68" spans="1:53" s="192" customFormat="1" ht="18.75" thickTop="1">
      <c r="A68" s="25"/>
      <c r="B68" s="612" t="str">
        <f>'Eingabe Planung'!B66</f>
        <v>Lebenshaltung</v>
      </c>
      <c r="C68" s="613">
        <f>'Eingabe Planung'!C66</f>
        <v>0</v>
      </c>
      <c r="D68" s="510"/>
      <c r="E68" s="511">
        <f>'Eingabe Planung'!E66</f>
        <v>0</v>
      </c>
      <c r="F68" s="512"/>
      <c r="G68" s="511">
        <f>'Eingabe Ist'!E66</f>
        <v>0</v>
      </c>
      <c r="H68" s="248"/>
      <c r="I68" s="513">
        <f t="shared" si="23"/>
        <v>0</v>
      </c>
      <c r="J68" s="248"/>
      <c r="K68" s="514">
        <f>'Eingabe Planung'!I66</f>
        <v>0</v>
      </c>
      <c r="L68" s="515">
        <f>'Eingabe Ist'!G66</f>
        <v>0</v>
      </c>
      <c r="M68" s="516">
        <f>K68-L68</f>
        <v>0</v>
      </c>
      <c r="N68" s="514">
        <f>'Eingabe Planung'!J66</f>
        <v>0</v>
      </c>
      <c r="O68" s="515">
        <f>'Eingabe Ist'!H66</f>
        <v>0</v>
      </c>
      <c r="P68" s="516">
        <f t="shared" si="13"/>
        <v>0</v>
      </c>
      <c r="Q68" s="514">
        <f>'Eingabe Planung'!K66</f>
        <v>0</v>
      </c>
      <c r="R68" s="515">
        <f>'Eingabe Ist'!I66</f>
        <v>0</v>
      </c>
      <c r="S68" s="516">
        <f t="shared" si="14"/>
        <v>0</v>
      </c>
      <c r="T68" s="514">
        <f>'Eingabe Planung'!L66</f>
        <v>0</v>
      </c>
      <c r="U68" s="515">
        <f>'Eingabe Ist'!J66</f>
        <v>0</v>
      </c>
      <c r="V68" s="516">
        <f t="shared" si="15"/>
        <v>0</v>
      </c>
      <c r="W68" s="514">
        <f>'Eingabe Planung'!M66</f>
        <v>0</v>
      </c>
      <c r="X68" s="515">
        <f>'Eingabe Ist'!K66</f>
        <v>0</v>
      </c>
      <c r="Y68" s="516">
        <f t="shared" si="16"/>
        <v>0</v>
      </c>
      <c r="Z68" s="514">
        <f>'Eingabe Planung'!N66</f>
        <v>0</v>
      </c>
      <c r="AA68" s="515">
        <f>'Eingabe Ist'!L66</f>
        <v>0</v>
      </c>
      <c r="AB68" s="516">
        <f t="shared" si="17"/>
        <v>0</v>
      </c>
      <c r="AC68" s="514">
        <f>'Eingabe Planung'!O66</f>
        <v>0</v>
      </c>
      <c r="AD68" s="515">
        <f>'Eingabe Ist'!M66</f>
        <v>0</v>
      </c>
      <c r="AE68" s="516">
        <f t="shared" si="18"/>
        <v>0</v>
      </c>
      <c r="AF68" s="514">
        <f>'Eingabe Planung'!P66</f>
        <v>0</v>
      </c>
      <c r="AG68" s="515">
        <f>'Eingabe Ist'!N66</f>
        <v>0</v>
      </c>
      <c r="AH68" s="516">
        <f t="shared" si="19"/>
        <v>0</v>
      </c>
      <c r="AI68" s="514">
        <f>'Eingabe Planung'!Q66</f>
        <v>0</v>
      </c>
      <c r="AJ68" s="515">
        <f>'Eingabe Ist'!O66</f>
        <v>0</v>
      </c>
      <c r="AK68" s="516">
        <f t="shared" si="20"/>
        <v>0</v>
      </c>
      <c r="AL68" s="514">
        <f>'Eingabe Planung'!R66</f>
        <v>0</v>
      </c>
      <c r="AM68" s="515">
        <f>'Eingabe Ist'!P66</f>
        <v>0</v>
      </c>
      <c r="AN68" s="516">
        <f t="shared" si="21"/>
        <v>0</v>
      </c>
      <c r="AO68" s="514">
        <f>'Eingabe Planung'!S66</f>
        <v>0</v>
      </c>
      <c r="AP68" s="515">
        <f>'Eingabe Ist'!Q66</f>
        <v>0</v>
      </c>
      <c r="AQ68" s="516">
        <f>AO68-AP68</f>
        <v>0</v>
      </c>
      <c r="AR68" s="514">
        <f>'Eingabe Planung'!T66</f>
        <v>0</v>
      </c>
      <c r="AS68" s="515">
        <f>'Eingabe Ist'!AA66</f>
        <v>0</v>
      </c>
      <c r="AT68" s="516">
        <f>'Eingabe Planung'!AE66</f>
        <v>0</v>
      </c>
      <c r="AU68" s="514">
        <f>'Eingabe Ist'!AB66</f>
        <v>0</v>
      </c>
      <c r="AV68" s="515">
        <f>'Eingabe Planung'!AI66</f>
        <v>0</v>
      </c>
      <c r="AW68" s="516">
        <f>'Eingabe Ist'!AF66</f>
        <v>0</v>
      </c>
      <c r="AX68" s="514">
        <f>'Eingabe Planung'!AJ66</f>
        <v>0</v>
      </c>
      <c r="AY68" s="515">
        <f>'Eingabe Ist'!AG66</f>
        <v>0</v>
      </c>
      <c r="AZ68" s="517">
        <f>'Eingabe Ist'!R66</f>
        <v>0</v>
      </c>
      <c r="BA68" s="516">
        <f t="shared" si="24"/>
        <v>0</v>
      </c>
    </row>
    <row r="69" spans="1:53" s="192" customFormat="1" ht="18">
      <c r="A69" s="25"/>
      <c r="B69" s="614" t="str">
        <f>'Eingabe Planung'!B67</f>
        <v>Private Versicherungen (LKK,LAK etc.)</v>
      </c>
      <c r="C69" s="615">
        <f>'Eingabe Planung'!C67</f>
        <v>0</v>
      </c>
      <c r="D69" s="510"/>
      <c r="E69" s="616">
        <f>'Eingabe Planung'!E67</f>
        <v>0</v>
      </c>
      <c r="F69" s="512"/>
      <c r="G69" s="520">
        <f>'Eingabe Ist'!E67</f>
        <v>0</v>
      </c>
      <c r="H69" s="248"/>
      <c r="I69" s="617">
        <f t="shared" si="23"/>
        <v>0</v>
      </c>
      <c r="J69" s="248"/>
      <c r="K69" s="522">
        <f>'Eingabe Planung'!I67</f>
        <v>0</v>
      </c>
      <c r="L69" s="523">
        <f>'Eingabe Ist'!G67</f>
        <v>0</v>
      </c>
      <c r="M69" s="524">
        <f aca="true" t="shared" si="39" ref="M69:M75">K69-L69</f>
        <v>0</v>
      </c>
      <c r="N69" s="522">
        <f>'Eingabe Planung'!J67</f>
        <v>0</v>
      </c>
      <c r="O69" s="523">
        <f>'Eingabe Ist'!H67</f>
        <v>0</v>
      </c>
      <c r="P69" s="524">
        <f t="shared" si="13"/>
        <v>0</v>
      </c>
      <c r="Q69" s="522">
        <f>'Eingabe Planung'!K67</f>
        <v>0</v>
      </c>
      <c r="R69" s="523">
        <f>'Eingabe Ist'!I67</f>
        <v>0</v>
      </c>
      <c r="S69" s="524">
        <f t="shared" si="14"/>
        <v>0</v>
      </c>
      <c r="T69" s="522">
        <f>'Eingabe Planung'!L67</f>
        <v>0</v>
      </c>
      <c r="U69" s="523">
        <f>'Eingabe Ist'!J67</f>
        <v>0</v>
      </c>
      <c r="V69" s="524">
        <f t="shared" si="15"/>
        <v>0</v>
      </c>
      <c r="W69" s="522">
        <f>'Eingabe Planung'!M67</f>
        <v>0</v>
      </c>
      <c r="X69" s="523">
        <f>'Eingabe Ist'!K67</f>
        <v>0</v>
      </c>
      <c r="Y69" s="524">
        <f t="shared" si="16"/>
        <v>0</v>
      </c>
      <c r="Z69" s="522">
        <f>'Eingabe Planung'!N67</f>
        <v>0</v>
      </c>
      <c r="AA69" s="523">
        <f>'Eingabe Ist'!L67</f>
        <v>0</v>
      </c>
      <c r="AB69" s="524">
        <f t="shared" si="17"/>
        <v>0</v>
      </c>
      <c r="AC69" s="522">
        <f>'Eingabe Planung'!O67</f>
        <v>0</v>
      </c>
      <c r="AD69" s="523">
        <f>'Eingabe Ist'!M67</f>
        <v>0</v>
      </c>
      <c r="AE69" s="524">
        <f t="shared" si="18"/>
        <v>0</v>
      </c>
      <c r="AF69" s="522">
        <f>'Eingabe Planung'!P67</f>
        <v>0</v>
      </c>
      <c r="AG69" s="523">
        <f>'Eingabe Ist'!N67</f>
        <v>0</v>
      </c>
      <c r="AH69" s="524">
        <f t="shared" si="19"/>
        <v>0</v>
      </c>
      <c r="AI69" s="522">
        <f>'Eingabe Planung'!Q67</f>
        <v>0</v>
      </c>
      <c r="AJ69" s="523">
        <f>'Eingabe Ist'!O67</f>
        <v>0</v>
      </c>
      <c r="AK69" s="524">
        <f t="shared" si="20"/>
        <v>0</v>
      </c>
      <c r="AL69" s="522">
        <f>'Eingabe Planung'!R67</f>
        <v>0</v>
      </c>
      <c r="AM69" s="523">
        <f>'Eingabe Ist'!P67</f>
        <v>0</v>
      </c>
      <c r="AN69" s="524">
        <f t="shared" si="21"/>
        <v>0</v>
      </c>
      <c r="AO69" s="522">
        <f>'Eingabe Planung'!S67</f>
        <v>0</v>
      </c>
      <c r="AP69" s="523">
        <f>'Eingabe Ist'!Q67</f>
        <v>0</v>
      </c>
      <c r="AQ69" s="524">
        <f aca="true" t="shared" si="40" ref="AQ69:AQ75">AO69-AP69</f>
        <v>0</v>
      </c>
      <c r="AR69" s="522">
        <f>'Eingabe Planung'!T67</f>
        <v>0</v>
      </c>
      <c r="AS69" s="523">
        <f>'Eingabe Ist'!AA67</f>
        <v>0</v>
      </c>
      <c r="AT69" s="524">
        <f>'Eingabe Planung'!AE67</f>
        <v>0</v>
      </c>
      <c r="AU69" s="522">
        <f>'Eingabe Ist'!AB67</f>
        <v>0</v>
      </c>
      <c r="AV69" s="523">
        <f>'Eingabe Planung'!AI67</f>
        <v>0</v>
      </c>
      <c r="AW69" s="524">
        <f>'Eingabe Ist'!AF67</f>
        <v>0</v>
      </c>
      <c r="AX69" s="522">
        <f>'Eingabe Planung'!AJ67</f>
        <v>0</v>
      </c>
      <c r="AY69" s="523">
        <f>'Eingabe Ist'!AG67</f>
        <v>0</v>
      </c>
      <c r="AZ69" s="525">
        <f>'Eingabe Ist'!R67</f>
        <v>0</v>
      </c>
      <c r="BA69" s="524">
        <f t="shared" si="24"/>
        <v>0</v>
      </c>
    </row>
    <row r="70" spans="2:53" ht="18">
      <c r="B70" s="614" t="str">
        <f>'Eingabe Planung'!B68</f>
        <v>Private Steuern</v>
      </c>
      <c r="C70" s="615">
        <f>'Eingabe Planung'!C68</f>
        <v>0</v>
      </c>
      <c r="D70" s="510"/>
      <c r="E70" s="616">
        <f>'Eingabe Planung'!E68</f>
        <v>0</v>
      </c>
      <c r="F70" s="512"/>
      <c r="G70" s="520">
        <f>'Eingabe Ist'!E68</f>
        <v>0</v>
      </c>
      <c r="H70" s="248"/>
      <c r="I70" s="617">
        <f>E70-G70</f>
        <v>0</v>
      </c>
      <c r="J70" s="248"/>
      <c r="K70" s="522">
        <f>'Eingabe Planung'!I68</f>
        <v>0</v>
      </c>
      <c r="L70" s="523">
        <f>'Eingabe Ist'!G68</f>
        <v>0</v>
      </c>
      <c r="M70" s="524">
        <f t="shared" si="39"/>
        <v>0</v>
      </c>
      <c r="N70" s="522">
        <f>'Eingabe Planung'!J68</f>
        <v>0</v>
      </c>
      <c r="O70" s="523">
        <f>'Eingabe Ist'!H68</f>
        <v>0</v>
      </c>
      <c r="P70" s="524">
        <f t="shared" si="13"/>
        <v>0</v>
      </c>
      <c r="Q70" s="522">
        <f>'Eingabe Planung'!K68</f>
        <v>0</v>
      </c>
      <c r="R70" s="523">
        <f>'Eingabe Ist'!I68</f>
        <v>0</v>
      </c>
      <c r="S70" s="524">
        <f t="shared" si="14"/>
        <v>0</v>
      </c>
      <c r="T70" s="522">
        <f>'Eingabe Planung'!L68</f>
        <v>0</v>
      </c>
      <c r="U70" s="523">
        <f>'Eingabe Ist'!J68</f>
        <v>0</v>
      </c>
      <c r="V70" s="524">
        <f t="shared" si="15"/>
        <v>0</v>
      </c>
      <c r="W70" s="522">
        <f>'Eingabe Planung'!M68</f>
        <v>0</v>
      </c>
      <c r="X70" s="523">
        <f>'Eingabe Ist'!K68</f>
        <v>0</v>
      </c>
      <c r="Y70" s="524">
        <f t="shared" si="16"/>
        <v>0</v>
      </c>
      <c r="Z70" s="522">
        <f>'Eingabe Planung'!N68</f>
        <v>0</v>
      </c>
      <c r="AA70" s="523">
        <f>'Eingabe Ist'!L68</f>
        <v>0</v>
      </c>
      <c r="AB70" s="524">
        <f t="shared" si="17"/>
        <v>0</v>
      </c>
      <c r="AC70" s="522">
        <f>'Eingabe Planung'!O68</f>
        <v>0</v>
      </c>
      <c r="AD70" s="523">
        <f>'Eingabe Ist'!M68</f>
        <v>0</v>
      </c>
      <c r="AE70" s="524">
        <f t="shared" si="18"/>
        <v>0</v>
      </c>
      <c r="AF70" s="522">
        <f>'Eingabe Planung'!P68</f>
        <v>0</v>
      </c>
      <c r="AG70" s="523">
        <f>'Eingabe Ist'!N68</f>
        <v>0</v>
      </c>
      <c r="AH70" s="524">
        <f t="shared" si="19"/>
        <v>0</v>
      </c>
      <c r="AI70" s="522">
        <f>'Eingabe Planung'!Q68</f>
        <v>0</v>
      </c>
      <c r="AJ70" s="523">
        <f>'Eingabe Ist'!O68</f>
        <v>0</v>
      </c>
      <c r="AK70" s="524">
        <f t="shared" si="20"/>
        <v>0</v>
      </c>
      <c r="AL70" s="522">
        <f>'Eingabe Planung'!R68</f>
        <v>0</v>
      </c>
      <c r="AM70" s="523">
        <f>'Eingabe Ist'!P68</f>
        <v>0</v>
      </c>
      <c r="AN70" s="524">
        <f t="shared" si="21"/>
        <v>0</v>
      </c>
      <c r="AO70" s="522">
        <f>'Eingabe Planung'!S68</f>
        <v>0</v>
      </c>
      <c r="AP70" s="523">
        <f>'Eingabe Ist'!Q68</f>
        <v>0</v>
      </c>
      <c r="AQ70" s="524">
        <f t="shared" si="40"/>
        <v>0</v>
      </c>
      <c r="AR70" s="522">
        <f>'Eingabe Planung'!T68</f>
        <v>0</v>
      </c>
      <c r="AS70" s="523">
        <f>'Eingabe Ist'!AA68</f>
        <v>0</v>
      </c>
      <c r="AT70" s="524">
        <f>'Eingabe Planung'!AE68</f>
        <v>0</v>
      </c>
      <c r="AU70" s="522">
        <f>'Eingabe Ist'!AB68</f>
        <v>0</v>
      </c>
      <c r="AV70" s="523">
        <f>'Eingabe Planung'!AI68</f>
        <v>0</v>
      </c>
      <c r="AW70" s="524">
        <f>'Eingabe Ist'!AF68</f>
        <v>0</v>
      </c>
      <c r="AX70" s="522">
        <f>'Eingabe Planung'!AJ68</f>
        <v>0</v>
      </c>
      <c r="AY70" s="523">
        <f>'Eingabe Ist'!AG68</f>
        <v>0</v>
      </c>
      <c r="AZ70" s="525">
        <f>'Eingabe Ist'!R68</f>
        <v>0</v>
      </c>
      <c r="BA70" s="524">
        <f t="shared" si="24"/>
        <v>0</v>
      </c>
    </row>
    <row r="71" spans="2:53" ht="18">
      <c r="B71" s="614" t="str">
        <f>'Eingabe Planung'!B69</f>
        <v>Langfr. Kapitalanlage (z.B. Lebensvers.)</v>
      </c>
      <c r="C71" s="615">
        <f>'Eingabe Planung'!C69</f>
        <v>0</v>
      </c>
      <c r="D71" s="510"/>
      <c r="E71" s="616">
        <f>'Eingabe Planung'!E69</f>
        <v>0</v>
      </c>
      <c r="F71" s="512"/>
      <c r="G71" s="520">
        <f>'Eingabe Ist'!E69</f>
        <v>0</v>
      </c>
      <c r="H71" s="248"/>
      <c r="I71" s="617">
        <f>E71-G71</f>
        <v>0</v>
      </c>
      <c r="J71" s="248"/>
      <c r="K71" s="522">
        <f>'Eingabe Planung'!I69</f>
        <v>0</v>
      </c>
      <c r="L71" s="523">
        <f>'Eingabe Ist'!G69</f>
        <v>0</v>
      </c>
      <c r="M71" s="524">
        <f t="shared" si="39"/>
        <v>0</v>
      </c>
      <c r="N71" s="522">
        <f>'Eingabe Planung'!J69</f>
        <v>0</v>
      </c>
      <c r="O71" s="523">
        <f>'Eingabe Ist'!H69</f>
        <v>0</v>
      </c>
      <c r="P71" s="524">
        <f t="shared" si="13"/>
        <v>0</v>
      </c>
      <c r="Q71" s="522">
        <f>'Eingabe Planung'!K69</f>
        <v>0</v>
      </c>
      <c r="R71" s="523">
        <f>'Eingabe Ist'!I69</f>
        <v>0</v>
      </c>
      <c r="S71" s="524">
        <f t="shared" si="14"/>
        <v>0</v>
      </c>
      <c r="T71" s="522">
        <f>'Eingabe Planung'!L69</f>
        <v>0</v>
      </c>
      <c r="U71" s="523">
        <f>'Eingabe Ist'!J69</f>
        <v>0</v>
      </c>
      <c r="V71" s="524">
        <f t="shared" si="15"/>
        <v>0</v>
      </c>
      <c r="W71" s="522">
        <f>'Eingabe Planung'!M69</f>
        <v>0</v>
      </c>
      <c r="X71" s="523">
        <f>'Eingabe Ist'!K69</f>
        <v>0</v>
      </c>
      <c r="Y71" s="524">
        <f t="shared" si="16"/>
        <v>0</v>
      </c>
      <c r="Z71" s="522">
        <f>'Eingabe Planung'!N69</f>
        <v>0</v>
      </c>
      <c r="AA71" s="523">
        <f>'Eingabe Ist'!L69</f>
        <v>0</v>
      </c>
      <c r="AB71" s="524">
        <f t="shared" si="17"/>
        <v>0</v>
      </c>
      <c r="AC71" s="522">
        <f>'Eingabe Planung'!O69</f>
        <v>0</v>
      </c>
      <c r="AD71" s="523">
        <f>'Eingabe Ist'!M69</f>
        <v>0</v>
      </c>
      <c r="AE71" s="524">
        <f t="shared" si="18"/>
        <v>0</v>
      </c>
      <c r="AF71" s="522">
        <f>'Eingabe Planung'!P69</f>
        <v>0</v>
      </c>
      <c r="AG71" s="523">
        <f>'Eingabe Ist'!N69</f>
        <v>0</v>
      </c>
      <c r="AH71" s="524">
        <f t="shared" si="19"/>
        <v>0</v>
      </c>
      <c r="AI71" s="522">
        <f>'Eingabe Planung'!Q69</f>
        <v>0</v>
      </c>
      <c r="AJ71" s="523">
        <f>'Eingabe Ist'!O69</f>
        <v>0</v>
      </c>
      <c r="AK71" s="524">
        <f t="shared" si="20"/>
        <v>0</v>
      </c>
      <c r="AL71" s="522">
        <f>'Eingabe Planung'!R69</f>
        <v>0</v>
      </c>
      <c r="AM71" s="523">
        <f>'Eingabe Ist'!P69</f>
        <v>0</v>
      </c>
      <c r="AN71" s="524">
        <f t="shared" si="21"/>
        <v>0</v>
      </c>
      <c r="AO71" s="522">
        <f>'Eingabe Planung'!S69</f>
        <v>0</v>
      </c>
      <c r="AP71" s="523">
        <f>'Eingabe Ist'!Q69</f>
        <v>0</v>
      </c>
      <c r="AQ71" s="524">
        <f t="shared" si="40"/>
        <v>0</v>
      </c>
      <c r="AR71" s="522">
        <f>'Eingabe Planung'!T69</f>
        <v>0</v>
      </c>
      <c r="AS71" s="523">
        <f>'Eingabe Ist'!AA69</f>
        <v>0</v>
      </c>
      <c r="AT71" s="524">
        <f>'Eingabe Planung'!AE69</f>
        <v>0</v>
      </c>
      <c r="AU71" s="522">
        <f>'Eingabe Ist'!AB69</f>
        <v>0</v>
      </c>
      <c r="AV71" s="523">
        <f>'Eingabe Planung'!AI69</f>
        <v>0</v>
      </c>
      <c r="AW71" s="524">
        <f>'Eingabe Ist'!AF69</f>
        <v>0</v>
      </c>
      <c r="AX71" s="522">
        <f>'Eingabe Planung'!AJ69</f>
        <v>0</v>
      </c>
      <c r="AY71" s="523">
        <f>'Eingabe Ist'!AG69</f>
        <v>0</v>
      </c>
      <c r="AZ71" s="525">
        <f>'Eingabe Ist'!R69</f>
        <v>0</v>
      </c>
      <c r="BA71" s="524">
        <f t="shared" si="24"/>
        <v>0</v>
      </c>
    </row>
    <row r="72" spans="2:53" ht="18">
      <c r="B72" s="614" t="str">
        <f>'Eingabe Planung'!B70</f>
        <v>Sonst. Entnahmen</v>
      </c>
      <c r="C72" s="615">
        <f>'Eingabe Planung'!C70</f>
        <v>0</v>
      </c>
      <c r="D72" s="510"/>
      <c r="E72" s="616">
        <f>'Eingabe Planung'!E70</f>
        <v>0</v>
      </c>
      <c r="F72" s="512"/>
      <c r="G72" s="520">
        <f>'Eingabe Ist'!E70</f>
        <v>0</v>
      </c>
      <c r="H72" s="248"/>
      <c r="I72" s="617">
        <f>E72-G72</f>
        <v>0</v>
      </c>
      <c r="J72" s="248"/>
      <c r="K72" s="522">
        <f>'Eingabe Planung'!I70</f>
        <v>0</v>
      </c>
      <c r="L72" s="523">
        <f>'Eingabe Ist'!G70</f>
        <v>0</v>
      </c>
      <c r="M72" s="524">
        <f t="shared" si="39"/>
        <v>0</v>
      </c>
      <c r="N72" s="522">
        <f>'Eingabe Planung'!J70</f>
        <v>0</v>
      </c>
      <c r="O72" s="523">
        <f>'Eingabe Ist'!H70</f>
        <v>0</v>
      </c>
      <c r="P72" s="524">
        <f t="shared" si="13"/>
        <v>0</v>
      </c>
      <c r="Q72" s="522">
        <f>'Eingabe Planung'!K70</f>
        <v>0</v>
      </c>
      <c r="R72" s="523">
        <f>'Eingabe Ist'!I70</f>
        <v>0</v>
      </c>
      <c r="S72" s="524">
        <f t="shared" si="14"/>
        <v>0</v>
      </c>
      <c r="T72" s="522">
        <f>'Eingabe Planung'!L70</f>
        <v>0</v>
      </c>
      <c r="U72" s="523">
        <f>'Eingabe Ist'!J70</f>
        <v>0</v>
      </c>
      <c r="V72" s="524">
        <f t="shared" si="15"/>
        <v>0</v>
      </c>
      <c r="W72" s="522">
        <f>'Eingabe Planung'!M70</f>
        <v>0</v>
      </c>
      <c r="X72" s="523">
        <f>'Eingabe Ist'!K70</f>
        <v>0</v>
      </c>
      <c r="Y72" s="524">
        <f t="shared" si="16"/>
        <v>0</v>
      </c>
      <c r="Z72" s="522">
        <f>'Eingabe Planung'!N70</f>
        <v>0</v>
      </c>
      <c r="AA72" s="523">
        <f>'Eingabe Ist'!L70</f>
        <v>0</v>
      </c>
      <c r="AB72" s="524">
        <f t="shared" si="17"/>
        <v>0</v>
      </c>
      <c r="AC72" s="522">
        <f>'Eingabe Planung'!O70</f>
        <v>0</v>
      </c>
      <c r="AD72" s="523">
        <f>'Eingabe Ist'!M70</f>
        <v>0</v>
      </c>
      <c r="AE72" s="524">
        <f t="shared" si="18"/>
        <v>0</v>
      </c>
      <c r="AF72" s="522">
        <f>'Eingabe Planung'!P70</f>
        <v>0</v>
      </c>
      <c r="AG72" s="523">
        <f>'Eingabe Ist'!N70</f>
        <v>0</v>
      </c>
      <c r="AH72" s="524">
        <f t="shared" si="19"/>
        <v>0</v>
      </c>
      <c r="AI72" s="522">
        <f>'Eingabe Planung'!Q70</f>
        <v>0</v>
      </c>
      <c r="AJ72" s="523">
        <f>'Eingabe Ist'!O70</f>
        <v>0</v>
      </c>
      <c r="AK72" s="524">
        <f t="shared" si="20"/>
        <v>0</v>
      </c>
      <c r="AL72" s="522">
        <f>'Eingabe Planung'!R70</f>
        <v>0</v>
      </c>
      <c r="AM72" s="523">
        <f>'Eingabe Ist'!P70</f>
        <v>0</v>
      </c>
      <c r="AN72" s="524">
        <f t="shared" si="21"/>
        <v>0</v>
      </c>
      <c r="AO72" s="522">
        <f>'Eingabe Planung'!S70</f>
        <v>0</v>
      </c>
      <c r="AP72" s="523">
        <f>'Eingabe Ist'!Q70</f>
        <v>0</v>
      </c>
      <c r="AQ72" s="524">
        <f t="shared" si="40"/>
        <v>0</v>
      </c>
      <c r="AR72" s="522">
        <f>'Eingabe Planung'!T70</f>
        <v>0</v>
      </c>
      <c r="AS72" s="523">
        <f>'Eingabe Ist'!AA70</f>
        <v>0</v>
      </c>
      <c r="AT72" s="524">
        <f>'Eingabe Planung'!AE70</f>
        <v>0</v>
      </c>
      <c r="AU72" s="522">
        <f>'Eingabe Ist'!AB70</f>
        <v>0</v>
      </c>
      <c r="AV72" s="523">
        <f>'Eingabe Planung'!AI70</f>
        <v>0</v>
      </c>
      <c r="AW72" s="524">
        <f>'Eingabe Ist'!AF70</f>
        <v>0</v>
      </c>
      <c r="AX72" s="522">
        <f>'Eingabe Planung'!AJ70</f>
        <v>0</v>
      </c>
      <c r="AY72" s="523">
        <f>'Eingabe Ist'!AG70</f>
        <v>0</v>
      </c>
      <c r="AZ72" s="525">
        <f>'Eingabe Ist'!R70</f>
        <v>0</v>
      </c>
      <c r="BA72" s="524">
        <f t="shared" si="24"/>
        <v>0</v>
      </c>
    </row>
    <row r="73" spans="2:53" ht="18">
      <c r="B73" s="614">
        <f>'Eingabe Planung'!B71</f>
        <v>0</v>
      </c>
      <c r="C73" s="615">
        <f>'Eingabe Planung'!C71</f>
        <v>0</v>
      </c>
      <c r="D73" s="510"/>
      <c r="E73" s="616">
        <f>'Eingabe Planung'!E71</f>
        <v>0</v>
      </c>
      <c r="F73" s="512"/>
      <c r="G73" s="520">
        <f>'Eingabe Ist'!E71</f>
        <v>0</v>
      </c>
      <c r="H73" s="248"/>
      <c r="I73" s="617">
        <f>E73-G73</f>
        <v>0</v>
      </c>
      <c r="J73" s="248"/>
      <c r="K73" s="522">
        <f>'Eingabe Planung'!I71</f>
        <v>0</v>
      </c>
      <c r="L73" s="523">
        <f>'Eingabe Ist'!G71</f>
        <v>0</v>
      </c>
      <c r="M73" s="524">
        <f t="shared" si="39"/>
        <v>0</v>
      </c>
      <c r="N73" s="522">
        <f>'Eingabe Planung'!J71</f>
        <v>0</v>
      </c>
      <c r="O73" s="523">
        <f>'Eingabe Ist'!H71</f>
        <v>0</v>
      </c>
      <c r="P73" s="524">
        <f t="shared" si="13"/>
        <v>0</v>
      </c>
      <c r="Q73" s="522">
        <f>'Eingabe Planung'!K71</f>
        <v>0</v>
      </c>
      <c r="R73" s="523">
        <f>'Eingabe Ist'!I71</f>
        <v>0</v>
      </c>
      <c r="S73" s="524">
        <f t="shared" si="14"/>
        <v>0</v>
      </c>
      <c r="T73" s="522">
        <f>'Eingabe Planung'!L71</f>
        <v>0</v>
      </c>
      <c r="U73" s="523">
        <f>'Eingabe Ist'!J71</f>
        <v>0</v>
      </c>
      <c r="V73" s="524">
        <f t="shared" si="15"/>
        <v>0</v>
      </c>
      <c r="W73" s="522">
        <f>'Eingabe Planung'!M71</f>
        <v>0</v>
      </c>
      <c r="X73" s="523">
        <f>'Eingabe Ist'!K71</f>
        <v>0</v>
      </c>
      <c r="Y73" s="524">
        <f t="shared" si="16"/>
        <v>0</v>
      </c>
      <c r="Z73" s="522">
        <f>'Eingabe Planung'!N71</f>
        <v>0</v>
      </c>
      <c r="AA73" s="523">
        <f>'Eingabe Ist'!L71</f>
        <v>0</v>
      </c>
      <c r="AB73" s="524">
        <f t="shared" si="17"/>
        <v>0</v>
      </c>
      <c r="AC73" s="522">
        <f>'Eingabe Planung'!O71</f>
        <v>0</v>
      </c>
      <c r="AD73" s="523">
        <f>'Eingabe Ist'!M71</f>
        <v>0</v>
      </c>
      <c r="AE73" s="524">
        <f t="shared" si="18"/>
        <v>0</v>
      </c>
      <c r="AF73" s="522">
        <f>'Eingabe Planung'!P71</f>
        <v>0</v>
      </c>
      <c r="AG73" s="523">
        <f>'Eingabe Ist'!N71</f>
        <v>0</v>
      </c>
      <c r="AH73" s="524">
        <f t="shared" si="19"/>
        <v>0</v>
      </c>
      <c r="AI73" s="522">
        <f>'Eingabe Planung'!Q71</f>
        <v>0</v>
      </c>
      <c r="AJ73" s="523">
        <f>'Eingabe Ist'!O71</f>
        <v>0</v>
      </c>
      <c r="AK73" s="524">
        <f t="shared" si="20"/>
        <v>0</v>
      </c>
      <c r="AL73" s="522">
        <f>'Eingabe Planung'!R71</f>
        <v>0</v>
      </c>
      <c r="AM73" s="523">
        <f>'Eingabe Ist'!P71</f>
        <v>0</v>
      </c>
      <c r="AN73" s="524">
        <f t="shared" si="21"/>
        <v>0</v>
      </c>
      <c r="AO73" s="522">
        <f>'Eingabe Planung'!S71</f>
        <v>0</v>
      </c>
      <c r="AP73" s="523">
        <f>'Eingabe Ist'!Q71</f>
        <v>0</v>
      </c>
      <c r="AQ73" s="524">
        <f t="shared" si="40"/>
        <v>0</v>
      </c>
      <c r="AR73" s="522">
        <f>'Eingabe Planung'!T71</f>
        <v>0</v>
      </c>
      <c r="AS73" s="523">
        <f>'Eingabe Ist'!AA71</f>
        <v>0</v>
      </c>
      <c r="AT73" s="524">
        <f>'Eingabe Planung'!AE71</f>
        <v>0</v>
      </c>
      <c r="AU73" s="522">
        <f>'Eingabe Ist'!AB71</f>
        <v>0</v>
      </c>
      <c r="AV73" s="523">
        <f>'Eingabe Planung'!AI71</f>
        <v>0</v>
      </c>
      <c r="AW73" s="524">
        <f>'Eingabe Ist'!AF71</f>
        <v>0</v>
      </c>
      <c r="AX73" s="522">
        <f>'Eingabe Planung'!AJ71</f>
        <v>0</v>
      </c>
      <c r="AY73" s="523">
        <f>'Eingabe Ist'!AG71</f>
        <v>0</v>
      </c>
      <c r="AZ73" s="525">
        <f>'Eingabe Ist'!R71</f>
        <v>0</v>
      </c>
      <c r="BA73" s="524">
        <f t="shared" si="24"/>
        <v>0</v>
      </c>
    </row>
    <row r="74" spans="2:53" ht="18">
      <c r="B74" s="614">
        <f>'Eingabe Planung'!B72</f>
        <v>0</v>
      </c>
      <c r="C74" s="615">
        <f>'Eingabe Planung'!C72</f>
        <v>0</v>
      </c>
      <c r="D74" s="510"/>
      <c r="E74" s="616">
        <f>'Eingabe Planung'!E72</f>
        <v>0</v>
      </c>
      <c r="F74" s="512"/>
      <c r="G74" s="520">
        <f>'Eingabe Ist'!E72</f>
        <v>0</v>
      </c>
      <c r="H74" s="248"/>
      <c r="I74" s="617">
        <f t="shared" si="23"/>
        <v>0</v>
      </c>
      <c r="J74" s="248"/>
      <c r="K74" s="522">
        <f>'Eingabe Planung'!I72</f>
        <v>0</v>
      </c>
      <c r="L74" s="523">
        <f>'Eingabe Ist'!G72</f>
        <v>0</v>
      </c>
      <c r="M74" s="524">
        <f t="shared" si="39"/>
        <v>0</v>
      </c>
      <c r="N74" s="522">
        <f>'Eingabe Planung'!J72</f>
        <v>0</v>
      </c>
      <c r="O74" s="523">
        <f>'Eingabe Ist'!H72</f>
        <v>0</v>
      </c>
      <c r="P74" s="524">
        <f t="shared" si="13"/>
        <v>0</v>
      </c>
      <c r="Q74" s="522">
        <f>'Eingabe Planung'!K72</f>
        <v>0</v>
      </c>
      <c r="R74" s="523">
        <f>'Eingabe Ist'!I72</f>
        <v>0</v>
      </c>
      <c r="S74" s="524">
        <f t="shared" si="14"/>
        <v>0</v>
      </c>
      <c r="T74" s="522">
        <f>'Eingabe Planung'!L72</f>
        <v>0</v>
      </c>
      <c r="U74" s="523">
        <f>'Eingabe Ist'!J72</f>
        <v>0</v>
      </c>
      <c r="V74" s="524">
        <f t="shared" si="15"/>
        <v>0</v>
      </c>
      <c r="W74" s="522">
        <f>'Eingabe Planung'!M72</f>
        <v>0</v>
      </c>
      <c r="X74" s="523">
        <f>'Eingabe Ist'!K72</f>
        <v>0</v>
      </c>
      <c r="Y74" s="524">
        <f t="shared" si="16"/>
        <v>0</v>
      </c>
      <c r="Z74" s="522">
        <f>'Eingabe Planung'!N72</f>
        <v>0</v>
      </c>
      <c r="AA74" s="523">
        <f>'Eingabe Ist'!L72</f>
        <v>0</v>
      </c>
      <c r="AB74" s="524">
        <f t="shared" si="17"/>
        <v>0</v>
      </c>
      <c r="AC74" s="522">
        <f>'Eingabe Planung'!O72</f>
        <v>0</v>
      </c>
      <c r="AD74" s="523">
        <f>'Eingabe Ist'!M72</f>
        <v>0</v>
      </c>
      <c r="AE74" s="524">
        <f t="shared" si="18"/>
        <v>0</v>
      </c>
      <c r="AF74" s="522">
        <f>'Eingabe Planung'!P72</f>
        <v>0</v>
      </c>
      <c r="AG74" s="523">
        <f>'Eingabe Ist'!N72</f>
        <v>0</v>
      </c>
      <c r="AH74" s="524">
        <f t="shared" si="19"/>
        <v>0</v>
      </c>
      <c r="AI74" s="522">
        <f>'Eingabe Planung'!Q72</f>
        <v>0</v>
      </c>
      <c r="AJ74" s="523">
        <f>'Eingabe Ist'!O72</f>
        <v>0</v>
      </c>
      <c r="AK74" s="524">
        <f t="shared" si="20"/>
        <v>0</v>
      </c>
      <c r="AL74" s="522">
        <f>'Eingabe Planung'!R72</f>
        <v>0</v>
      </c>
      <c r="AM74" s="523">
        <f>'Eingabe Ist'!P72</f>
        <v>0</v>
      </c>
      <c r="AN74" s="524">
        <f t="shared" si="21"/>
        <v>0</v>
      </c>
      <c r="AO74" s="522">
        <f>'Eingabe Planung'!S72</f>
        <v>0</v>
      </c>
      <c r="AP74" s="523">
        <f>'Eingabe Ist'!Q72</f>
        <v>0</v>
      </c>
      <c r="AQ74" s="524">
        <f t="shared" si="40"/>
        <v>0</v>
      </c>
      <c r="AR74" s="522">
        <f>'Eingabe Planung'!T72</f>
        <v>0</v>
      </c>
      <c r="AS74" s="523">
        <f>'Eingabe Ist'!AA72</f>
        <v>0</v>
      </c>
      <c r="AT74" s="524">
        <f>'Eingabe Planung'!AE72</f>
        <v>0</v>
      </c>
      <c r="AU74" s="522">
        <f>'Eingabe Ist'!AB72</f>
        <v>0</v>
      </c>
      <c r="AV74" s="523">
        <f>'Eingabe Planung'!AI72</f>
        <v>0</v>
      </c>
      <c r="AW74" s="524">
        <f>'Eingabe Ist'!AF72</f>
        <v>0</v>
      </c>
      <c r="AX74" s="522">
        <f>'Eingabe Planung'!AJ72</f>
        <v>0</v>
      </c>
      <c r="AY74" s="523">
        <f>'Eingabe Ist'!AG72</f>
        <v>0</v>
      </c>
      <c r="AZ74" s="525">
        <f>'Eingabe Ist'!R72</f>
        <v>0</v>
      </c>
      <c r="BA74" s="524">
        <f t="shared" si="24"/>
        <v>0</v>
      </c>
    </row>
    <row r="75" spans="2:53" ht="18">
      <c r="B75" s="618">
        <f>'Eingabe Planung'!B73</f>
        <v>0</v>
      </c>
      <c r="C75" s="619">
        <f>'Eingabe Planung'!C73</f>
        <v>0</v>
      </c>
      <c r="D75" s="510"/>
      <c r="E75" s="620">
        <f>'Eingabe Planung'!E73</f>
        <v>0</v>
      </c>
      <c r="F75" s="512"/>
      <c r="G75" s="528">
        <f>'Eingabe Ist'!E73</f>
        <v>0</v>
      </c>
      <c r="H75" s="248"/>
      <c r="I75" s="621">
        <f>E75-G75</f>
        <v>0</v>
      </c>
      <c r="J75" s="248"/>
      <c r="K75" s="622">
        <f>'Eingabe Planung'!I73</f>
        <v>0</v>
      </c>
      <c r="L75" s="623">
        <f>'Eingabe Ist'!G73</f>
        <v>0</v>
      </c>
      <c r="M75" s="624">
        <f t="shared" si="39"/>
        <v>0</v>
      </c>
      <c r="N75" s="622">
        <f>'Eingabe Planung'!J73</f>
        <v>0</v>
      </c>
      <c r="O75" s="623">
        <f>'Eingabe Ist'!H73</f>
        <v>0</v>
      </c>
      <c r="P75" s="624">
        <f t="shared" si="13"/>
        <v>0</v>
      </c>
      <c r="Q75" s="622">
        <f>'Eingabe Planung'!K73</f>
        <v>0</v>
      </c>
      <c r="R75" s="623">
        <f>'Eingabe Ist'!I73</f>
        <v>0</v>
      </c>
      <c r="S75" s="624">
        <f t="shared" si="14"/>
        <v>0</v>
      </c>
      <c r="T75" s="622">
        <f>'Eingabe Planung'!L73</f>
        <v>0</v>
      </c>
      <c r="U75" s="623">
        <f>'Eingabe Ist'!J73</f>
        <v>0</v>
      </c>
      <c r="V75" s="624">
        <f t="shared" si="15"/>
        <v>0</v>
      </c>
      <c r="W75" s="622">
        <f>'Eingabe Planung'!M73</f>
        <v>0</v>
      </c>
      <c r="X75" s="623">
        <f>'Eingabe Ist'!K73</f>
        <v>0</v>
      </c>
      <c r="Y75" s="624">
        <f t="shared" si="16"/>
        <v>0</v>
      </c>
      <c r="Z75" s="622">
        <f>'Eingabe Planung'!N73</f>
        <v>0</v>
      </c>
      <c r="AA75" s="623">
        <f>'Eingabe Ist'!L73</f>
        <v>0</v>
      </c>
      <c r="AB75" s="624">
        <f t="shared" si="17"/>
        <v>0</v>
      </c>
      <c r="AC75" s="622">
        <f>'Eingabe Planung'!O73</f>
        <v>0</v>
      </c>
      <c r="AD75" s="623">
        <f>'Eingabe Ist'!M73</f>
        <v>0</v>
      </c>
      <c r="AE75" s="624">
        <f t="shared" si="18"/>
        <v>0</v>
      </c>
      <c r="AF75" s="622">
        <f>'Eingabe Planung'!P73</f>
        <v>0</v>
      </c>
      <c r="AG75" s="623">
        <f>'Eingabe Ist'!N73</f>
        <v>0</v>
      </c>
      <c r="AH75" s="624">
        <f t="shared" si="19"/>
        <v>0</v>
      </c>
      <c r="AI75" s="622">
        <f>'Eingabe Planung'!Q73</f>
        <v>0</v>
      </c>
      <c r="AJ75" s="623">
        <f>'Eingabe Ist'!O73</f>
        <v>0</v>
      </c>
      <c r="AK75" s="624">
        <f t="shared" si="20"/>
        <v>0</v>
      </c>
      <c r="AL75" s="622">
        <f>'Eingabe Planung'!R73</f>
        <v>0</v>
      </c>
      <c r="AM75" s="623">
        <f>'Eingabe Ist'!P73</f>
        <v>0</v>
      </c>
      <c r="AN75" s="624">
        <f t="shared" si="21"/>
        <v>0</v>
      </c>
      <c r="AO75" s="622">
        <f>'Eingabe Planung'!S73</f>
        <v>0</v>
      </c>
      <c r="AP75" s="623">
        <f>'Eingabe Ist'!Q73</f>
        <v>0</v>
      </c>
      <c r="AQ75" s="624">
        <f t="shared" si="40"/>
        <v>0</v>
      </c>
      <c r="AR75" s="622">
        <f>'Eingabe Planung'!T73</f>
        <v>0</v>
      </c>
      <c r="AS75" s="623">
        <f>'Eingabe Ist'!AA73</f>
        <v>0</v>
      </c>
      <c r="AT75" s="624">
        <f>'Eingabe Planung'!AE73</f>
        <v>0</v>
      </c>
      <c r="AU75" s="622">
        <f>'Eingabe Ist'!AB73</f>
        <v>0</v>
      </c>
      <c r="AV75" s="623">
        <f>'Eingabe Planung'!AI73</f>
        <v>0</v>
      </c>
      <c r="AW75" s="624">
        <f>'Eingabe Ist'!AF73</f>
        <v>0</v>
      </c>
      <c r="AX75" s="622">
        <f>'Eingabe Planung'!AJ73</f>
        <v>0</v>
      </c>
      <c r="AY75" s="623">
        <f>'Eingabe Ist'!AG73</f>
        <v>0</v>
      </c>
      <c r="AZ75" s="625">
        <f>'Eingabe Ist'!R73</f>
        <v>0</v>
      </c>
      <c r="BA75" s="624">
        <f t="shared" si="24"/>
        <v>0</v>
      </c>
    </row>
    <row r="76" spans="2:53" s="499" customFormat="1" ht="18.75" thickBot="1">
      <c r="B76" s="626" t="s">
        <v>51</v>
      </c>
      <c r="C76" s="627">
        <f>SUM(C68:C75)</f>
        <v>0</v>
      </c>
      <c r="D76" s="628"/>
      <c r="E76" s="629">
        <f>'Eingabe Planung'!E74</f>
        <v>0</v>
      </c>
      <c r="F76" s="630"/>
      <c r="G76" s="629">
        <f>'Eingabe Ist'!E74</f>
        <v>0</v>
      </c>
      <c r="H76" s="566"/>
      <c r="I76" s="631">
        <f>E76-G76</f>
        <v>0</v>
      </c>
      <c r="J76" s="566"/>
      <c r="K76" s="632">
        <f>'Eingabe Planung'!I74</f>
        <v>0</v>
      </c>
      <c r="L76" s="633">
        <f>'Eingabe Ist'!G74</f>
        <v>0</v>
      </c>
      <c r="M76" s="634">
        <f>K76-L76</f>
        <v>0</v>
      </c>
      <c r="N76" s="632">
        <f>'Eingabe Planung'!J74</f>
        <v>0</v>
      </c>
      <c r="O76" s="633">
        <f>'Eingabe Ist'!H74</f>
        <v>0</v>
      </c>
      <c r="P76" s="634">
        <f>N76-O76</f>
        <v>0</v>
      </c>
      <c r="Q76" s="632">
        <f>'Eingabe Planung'!K74</f>
        <v>0</v>
      </c>
      <c r="R76" s="633">
        <f>'Eingabe Ist'!I74</f>
        <v>0</v>
      </c>
      <c r="S76" s="634">
        <f>Q76-R76</f>
        <v>0</v>
      </c>
      <c r="T76" s="632">
        <f>'Eingabe Planung'!L74</f>
        <v>0</v>
      </c>
      <c r="U76" s="633">
        <f>'Eingabe Ist'!J74</f>
        <v>0</v>
      </c>
      <c r="V76" s="634">
        <f>T76-U76</f>
        <v>0</v>
      </c>
      <c r="W76" s="632">
        <f>'Eingabe Planung'!M74</f>
        <v>0</v>
      </c>
      <c r="X76" s="633">
        <f>'Eingabe Ist'!K74</f>
        <v>0</v>
      </c>
      <c r="Y76" s="634">
        <f>W76-X76</f>
        <v>0</v>
      </c>
      <c r="Z76" s="632">
        <f>'Eingabe Planung'!N74</f>
        <v>0</v>
      </c>
      <c r="AA76" s="633">
        <f>'Eingabe Ist'!L74</f>
        <v>0</v>
      </c>
      <c r="AB76" s="634">
        <f>Z76-AA76</f>
        <v>0</v>
      </c>
      <c r="AC76" s="632">
        <f>'Eingabe Planung'!O74</f>
        <v>0</v>
      </c>
      <c r="AD76" s="633">
        <f>'Eingabe Ist'!M74</f>
        <v>0</v>
      </c>
      <c r="AE76" s="634">
        <f>AC76-AD76</f>
        <v>0</v>
      </c>
      <c r="AF76" s="632">
        <f>'Eingabe Planung'!P74</f>
        <v>0</v>
      </c>
      <c r="AG76" s="633">
        <f>'Eingabe Ist'!N74</f>
        <v>0</v>
      </c>
      <c r="AH76" s="634">
        <f t="shared" si="19"/>
        <v>0</v>
      </c>
      <c r="AI76" s="632">
        <f>'Eingabe Planung'!Q74</f>
        <v>0</v>
      </c>
      <c r="AJ76" s="633">
        <f>'Eingabe Ist'!O74</f>
        <v>0</v>
      </c>
      <c r="AK76" s="634">
        <f>AI76-AJ76</f>
        <v>0</v>
      </c>
      <c r="AL76" s="632">
        <f>'Eingabe Planung'!R74</f>
        <v>0</v>
      </c>
      <c r="AM76" s="633">
        <f>'Eingabe Ist'!P74</f>
        <v>0</v>
      </c>
      <c r="AN76" s="634">
        <f>AL76-AM76</f>
        <v>0</v>
      </c>
      <c r="AO76" s="632">
        <f>'Eingabe Planung'!S74</f>
        <v>0</v>
      </c>
      <c r="AP76" s="633">
        <f>'Eingabe Ist'!Q74</f>
        <v>0</v>
      </c>
      <c r="AQ76" s="634">
        <f>AO76-AP76</f>
        <v>0</v>
      </c>
      <c r="AR76" s="632">
        <f>'Eingabe Planung'!T74</f>
        <v>0</v>
      </c>
      <c r="AS76" s="633">
        <f>'Eingabe Ist'!AA74</f>
        <v>0</v>
      </c>
      <c r="AT76" s="634">
        <f>'Eingabe Planung'!AE74</f>
        <v>0</v>
      </c>
      <c r="AU76" s="632">
        <f>'Eingabe Ist'!AB74</f>
        <v>0</v>
      </c>
      <c r="AV76" s="633">
        <f>'Eingabe Planung'!AI74</f>
        <v>0</v>
      </c>
      <c r="AW76" s="634">
        <f>'Eingabe Ist'!AF74</f>
        <v>0</v>
      </c>
      <c r="AX76" s="632">
        <f>'Eingabe Planung'!AJ74</f>
        <v>0</v>
      </c>
      <c r="AY76" s="633">
        <f>'Eingabe Ist'!AG74</f>
        <v>0</v>
      </c>
      <c r="AZ76" s="635">
        <f>'Eingabe Ist'!R74</f>
        <v>0</v>
      </c>
      <c r="BA76" s="634">
        <f>AR76-AZ76</f>
        <v>0</v>
      </c>
    </row>
    <row r="77" spans="1:53" s="24" customFormat="1" ht="14.25" customHeight="1" thickTop="1">
      <c r="A77" s="192"/>
      <c r="B77" s="192"/>
      <c r="C77" s="636"/>
      <c r="D77" s="636"/>
      <c r="E77" s="172"/>
      <c r="F77" s="637"/>
      <c r="G77" s="172"/>
      <c r="H77" s="637"/>
      <c r="I77" s="172"/>
      <c r="J77" s="637"/>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row>
    <row r="78" spans="1:53" s="24" customFormat="1" ht="21" customHeight="1" thickBot="1">
      <c r="A78" s="192"/>
      <c r="B78" s="110" t="str">
        <f>'Eingabe Planung'!B76</f>
        <v>Tilgung/Investitionen/Kredite Betrieb und Privat</v>
      </c>
      <c r="C78" s="636"/>
      <c r="D78" s="636"/>
      <c r="E78" s="172"/>
      <c r="F78" s="637"/>
      <c r="G78" s="172"/>
      <c r="H78" s="637"/>
      <c r="I78" s="172"/>
      <c r="J78" s="637"/>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c r="BA78" s="109"/>
    </row>
    <row r="79" spans="1:53" s="640" customFormat="1" ht="18.75" thickTop="1">
      <c r="A79" s="638"/>
      <c r="B79" s="639" t="str">
        <f>'Eingabe Planung'!B77</f>
        <v>Tilgungsverpflichtungen</v>
      </c>
      <c r="C79" s="509"/>
      <c r="E79" s="511">
        <f>'Eingabe Planung'!E77</f>
        <v>0</v>
      </c>
      <c r="F79" s="641"/>
      <c r="G79" s="511">
        <f>'Eingabe Ist'!E77</f>
        <v>0</v>
      </c>
      <c r="H79" s="641"/>
      <c r="I79" s="513">
        <f>E79-G79</f>
        <v>0</v>
      </c>
      <c r="J79" s="641"/>
      <c r="K79" s="642">
        <f>'Eingabe Planung'!I77</f>
        <v>0</v>
      </c>
      <c r="L79" s="643">
        <f>'Eingabe Ist'!G77</f>
        <v>0</v>
      </c>
      <c r="M79" s="549">
        <f>K79-L79</f>
        <v>0</v>
      </c>
      <c r="N79" s="642">
        <f>'Eingabe Planung'!J77</f>
        <v>0</v>
      </c>
      <c r="O79" s="643">
        <f>'Eingabe Ist'!H77</f>
        <v>0</v>
      </c>
      <c r="P79" s="549">
        <f>N79-O79</f>
        <v>0</v>
      </c>
      <c r="Q79" s="642">
        <f>'Eingabe Planung'!K77</f>
        <v>0</v>
      </c>
      <c r="R79" s="643">
        <f>'Eingabe Ist'!I77</f>
        <v>0</v>
      </c>
      <c r="S79" s="549">
        <f>Q79-R79</f>
        <v>0</v>
      </c>
      <c r="T79" s="642">
        <f>'Eingabe Planung'!L77</f>
        <v>0</v>
      </c>
      <c r="U79" s="643">
        <f>'Eingabe Ist'!J77</f>
        <v>0</v>
      </c>
      <c r="V79" s="549">
        <f>T79-U79</f>
        <v>0</v>
      </c>
      <c r="W79" s="642">
        <f>'Eingabe Planung'!M77</f>
        <v>0</v>
      </c>
      <c r="X79" s="643">
        <f>'Eingabe Ist'!K77</f>
        <v>0</v>
      </c>
      <c r="Y79" s="549">
        <f>W79-X79</f>
        <v>0</v>
      </c>
      <c r="Z79" s="642">
        <f>'Eingabe Planung'!N77</f>
        <v>0</v>
      </c>
      <c r="AA79" s="643">
        <f>'Eingabe Ist'!L77</f>
        <v>0</v>
      </c>
      <c r="AB79" s="549">
        <f>Z79-AA79</f>
        <v>0</v>
      </c>
      <c r="AC79" s="642">
        <f>'Eingabe Planung'!O77</f>
        <v>0</v>
      </c>
      <c r="AD79" s="643">
        <f>'Eingabe Ist'!M77</f>
        <v>0</v>
      </c>
      <c r="AE79" s="549">
        <f>AC79-AD79</f>
        <v>0</v>
      </c>
      <c r="AF79" s="642">
        <f>'Eingabe Planung'!P77</f>
        <v>0</v>
      </c>
      <c r="AG79" s="643">
        <f>'Eingabe Ist'!N77</f>
        <v>0</v>
      </c>
      <c r="AH79" s="549">
        <f>AF79-AG79</f>
        <v>0</v>
      </c>
      <c r="AI79" s="642">
        <f>'Eingabe Planung'!Q77</f>
        <v>0</v>
      </c>
      <c r="AJ79" s="643">
        <f>'Eingabe Ist'!O77</f>
        <v>0</v>
      </c>
      <c r="AK79" s="549">
        <f>AI79-AJ79</f>
        <v>0</v>
      </c>
      <c r="AL79" s="642">
        <f>'Eingabe Planung'!R77</f>
        <v>0</v>
      </c>
      <c r="AM79" s="643">
        <f>'Eingabe Ist'!P77</f>
        <v>0</v>
      </c>
      <c r="AN79" s="549">
        <f>AL79-AM79</f>
        <v>0</v>
      </c>
      <c r="AO79" s="642">
        <f>'Eingabe Planung'!S77</f>
        <v>0</v>
      </c>
      <c r="AP79" s="643">
        <f>'Eingabe Ist'!Q77</f>
        <v>0</v>
      </c>
      <c r="AQ79" s="549">
        <f>AO79-AP79</f>
        <v>0</v>
      </c>
      <c r="AR79" s="642">
        <f>'Eingabe Planung'!T77</f>
        <v>0</v>
      </c>
      <c r="AS79" s="643">
        <f>'Eingabe Ist'!AA77</f>
        <v>0</v>
      </c>
      <c r="AT79" s="518">
        <f>'Eingabe Planung'!AE77</f>
        <v>0</v>
      </c>
      <c r="AU79" s="642">
        <f>'Eingabe Ist'!AB77</f>
        <v>0</v>
      </c>
      <c r="AV79" s="643">
        <f>'Eingabe Planung'!AI77</f>
        <v>0</v>
      </c>
      <c r="AW79" s="518">
        <f>'Eingabe Ist'!AF77</f>
        <v>0</v>
      </c>
      <c r="AX79" s="642">
        <f>'Eingabe Planung'!AJ77</f>
        <v>0</v>
      </c>
      <c r="AY79" s="643">
        <f>'Eingabe Ist'!AG77</f>
        <v>0</v>
      </c>
      <c r="AZ79" s="644">
        <f>'Eingabe Ist'!R77</f>
        <v>0</v>
      </c>
      <c r="BA79" s="645">
        <f>AR79-AZ79</f>
        <v>0</v>
      </c>
    </row>
    <row r="80" spans="1:53" s="652" customFormat="1" ht="18">
      <c r="A80" s="638"/>
      <c r="B80" s="646" t="str">
        <f>'Eingabe Planung'!B78</f>
        <v>Investitionen4)</v>
      </c>
      <c r="C80" s="519"/>
      <c r="D80" s="640"/>
      <c r="E80" s="520">
        <f>'Eingabe Planung'!E78</f>
        <v>0</v>
      </c>
      <c r="F80" s="641"/>
      <c r="G80" s="520">
        <f>'Eingabe Ist'!E78</f>
        <v>0</v>
      </c>
      <c r="H80" s="641"/>
      <c r="I80" s="617">
        <f>E80-G80</f>
        <v>0</v>
      </c>
      <c r="J80" s="641"/>
      <c r="K80" s="647">
        <f>'Eingabe Planung'!I78</f>
        <v>0</v>
      </c>
      <c r="L80" s="648">
        <f>'Eingabe Ist'!G78</f>
        <v>0</v>
      </c>
      <c r="M80" s="649">
        <f>K80-L80</f>
        <v>0</v>
      </c>
      <c r="N80" s="647">
        <f>'Eingabe Planung'!J78</f>
        <v>0</v>
      </c>
      <c r="O80" s="648">
        <f>'Eingabe Ist'!H78</f>
        <v>0</v>
      </c>
      <c r="P80" s="649">
        <f>N80-O80</f>
        <v>0</v>
      </c>
      <c r="Q80" s="647">
        <f>'Eingabe Planung'!K78</f>
        <v>0</v>
      </c>
      <c r="R80" s="648">
        <f>'Eingabe Ist'!I78</f>
        <v>0</v>
      </c>
      <c r="S80" s="649">
        <f>Q80-R80</f>
        <v>0</v>
      </c>
      <c r="T80" s="647">
        <f>'Eingabe Planung'!L78</f>
        <v>0</v>
      </c>
      <c r="U80" s="648">
        <f>'Eingabe Ist'!J78</f>
        <v>0</v>
      </c>
      <c r="V80" s="649">
        <f>T80-U80</f>
        <v>0</v>
      </c>
      <c r="W80" s="647">
        <f>'Eingabe Planung'!M78</f>
        <v>0</v>
      </c>
      <c r="X80" s="648">
        <f>'Eingabe Ist'!K78</f>
        <v>0</v>
      </c>
      <c r="Y80" s="649">
        <f>W80-X80</f>
        <v>0</v>
      </c>
      <c r="Z80" s="647">
        <f>'Eingabe Planung'!N78</f>
        <v>0</v>
      </c>
      <c r="AA80" s="648">
        <f>'Eingabe Ist'!L78</f>
        <v>0</v>
      </c>
      <c r="AB80" s="649">
        <f>Z80-AA80</f>
        <v>0</v>
      </c>
      <c r="AC80" s="647">
        <f>'Eingabe Planung'!O78</f>
        <v>0</v>
      </c>
      <c r="AD80" s="648">
        <f>'Eingabe Ist'!M78</f>
        <v>0</v>
      </c>
      <c r="AE80" s="649">
        <f>AC80-AD80</f>
        <v>0</v>
      </c>
      <c r="AF80" s="647">
        <f>'Eingabe Planung'!P78</f>
        <v>0</v>
      </c>
      <c r="AG80" s="648">
        <f>'Eingabe Ist'!N78</f>
        <v>0</v>
      </c>
      <c r="AH80" s="649">
        <f>AF80-AG80</f>
        <v>0</v>
      </c>
      <c r="AI80" s="647">
        <f>'Eingabe Planung'!Q78</f>
        <v>0</v>
      </c>
      <c r="AJ80" s="648">
        <f>'Eingabe Ist'!O78</f>
        <v>0</v>
      </c>
      <c r="AK80" s="649">
        <f>AI80-AJ80</f>
        <v>0</v>
      </c>
      <c r="AL80" s="647">
        <f>'Eingabe Planung'!R78</f>
        <v>0</v>
      </c>
      <c r="AM80" s="648">
        <f>'Eingabe Ist'!P78</f>
        <v>0</v>
      </c>
      <c r="AN80" s="649">
        <f>AL80-AM80</f>
        <v>0</v>
      </c>
      <c r="AO80" s="647">
        <f>'Eingabe Planung'!S78</f>
        <v>0</v>
      </c>
      <c r="AP80" s="648">
        <f>'Eingabe Ist'!Q78</f>
        <v>0</v>
      </c>
      <c r="AQ80" s="649">
        <f>AO80-AP80</f>
        <v>0</v>
      </c>
      <c r="AR80" s="647">
        <f>'Eingabe Planung'!T78</f>
        <v>0</v>
      </c>
      <c r="AS80" s="648">
        <f>'Eingabe Ist'!AA78</f>
        <v>0</v>
      </c>
      <c r="AT80" s="526">
        <f>'Eingabe Planung'!AE78</f>
        <v>0</v>
      </c>
      <c r="AU80" s="647">
        <f>'Eingabe Ist'!AB78</f>
        <v>0</v>
      </c>
      <c r="AV80" s="648">
        <f>'Eingabe Planung'!AI78</f>
        <v>0</v>
      </c>
      <c r="AW80" s="526">
        <f>'Eingabe Ist'!AF78</f>
        <v>0</v>
      </c>
      <c r="AX80" s="647">
        <f>'Eingabe Planung'!AJ78</f>
        <v>0</v>
      </c>
      <c r="AY80" s="648">
        <f>'Eingabe Ist'!AG78</f>
        <v>0</v>
      </c>
      <c r="AZ80" s="650">
        <f>'Eingabe Ist'!R78</f>
        <v>0</v>
      </c>
      <c r="BA80" s="651">
        <f>AR80-AZ80</f>
        <v>0</v>
      </c>
    </row>
    <row r="81" spans="1:53" s="440" customFormat="1" ht="18">
      <c r="A81" s="25"/>
      <c r="B81" s="653" t="str">
        <f>'Eingabe Planung'!B79</f>
        <v>Kreditaufnahme</v>
      </c>
      <c r="C81" s="654"/>
      <c r="D81" s="24"/>
      <c r="E81" s="655">
        <f>'Eingabe Planung'!E79</f>
        <v>0</v>
      </c>
      <c r="F81" s="459"/>
      <c r="G81" s="655">
        <f>'Eingabe Ist'!E79</f>
        <v>0</v>
      </c>
      <c r="H81" s="172"/>
      <c r="I81" s="656">
        <f>G81-E81</f>
        <v>0</v>
      </c>
      <c r="J81" s="172"/>
      <c r="K81" s="657">
        <f>'Eingabe Planung'!I79</f>
        <v>0</v>
      </c>
      <c r="L81" s="658">
        <f>'Eingabe Ist'!G79</f>
        <v>0</v>
      </c>
      <c r="M81" s="659">
        <f>L81-K81</f>
        <v>0</v>
      </c>
      <c r="N81" s="657">
        <f>'Eingabe Planung'!J79</f>
        <v>0</v>
      </c>
      <c r="O81" s="658">
        <f>'Eingabe Ist'!H79</f>
        <v>0</v>
      </c>
      <c r="P81" s="659">
        <f>O81-N81</f>
        <v>0</v>
      </c>
      <c r="Q81" s="657">
        <f>'Eingabe Planung'!K79</f>
        <v>0</v>
      </c>
      <c r="R81" s="658">
        <f>'Eingabe Ist'!I79</f>
        <v>0</v>
      </c>
      <c r="S81" s="659">
        <f>R81-Q81</f>
        <v>0</v>
      </c>
      <c r="T81" s="657">
        <f>'Eingabe Planung'!L79</f>
        <v>0</v>
      </c>
      <c r="U81" s="658">
        <f>'Eingabe Ist'!J79</f>
        <v>0</v>
      </c>
      <c r="V81" s="659">
        <f>U81-T81</f>
        <v>0</v>
      </c>
      <c r="W81" s="657">
        <f>'Eingabe Planung'!M79</f>
        <v>0</v>
      </c>
      <c r="X81" s="658">
        <f>'Eingabe Ist'!K79</f>
        <v>0</v>
      </c>
      <c r="Y81" s="659">
        <f>X81-W81</f>
        <v>0</v>
      </c>
      <c r="Z81" s="657">
        <f>'Eingabe Planung'!N79</f>
        <v>0</v>
      </c>
      <c r="AA81" s="658">
        <f>'Eingabe Ist'!L79</f>
        <v>0</v>
      </c>
      <c r="AB81" s="659">
        <f>AA81-Z81</f>
        <v>0</v>
      </c>
      <c r="AC81" s="657">
        <f>'Eingabe Planung'!O79</f>
        <v>0</v>
      </c>
      <c r="AD81" s="658">
        <f>'Eingabe Ist'!M79</f>
        <v>0</v>
      </c>
      <c r="AE81" s="659">
        <f>AD81-AC81</f>
        <v>0</v>
      </c>
      <c r="AF81" s="657">
        <f>'Eingabe Planung'!P79</f>
        <v>0</v>
      </c>
      <c r="AG81" s="658">
        <f>'Eingabe Ist'!N79</f>
        <v>0</v>
      </c>
      <c r="AH81" s="659">
        <f>AG81-AF81</f>
        <v>0</v>
      </c>
      <c r="AI81" s="657">
        <f>'Eingabe Planung'!Q79</f>
        <v>0</v>
      </c>
      <c r="AJ81" s="658">
        <f>'Eingabe Ist'!O79</f>
        <v>0</v>
      </c>
      <c r="AK81" s="659">
        <f>AJ81-AI81</f>
        <v>0</v>
      </c>
      <c r="AL81" s="657">
        <f>'Eingabe Planung'!R79</f>
        <v>0</v>
      </c>
      <c r="AM81" s="658">
        <f>'Eingabe Ist'!P79</f>
        <v>0</v>
      </c>
      <c r="AN81" s="659">
        <f>AM81-AL81</f>
        <v>0</v>
      </c>
      <c r="AO81" s="657">
        <f>'Eingabe Planung'!S79</f>
        <v>0</v>
      </c>
      <c r="AP81" s="658">
        <f>'Eingabe Ist'!Q79</f>
        <v>0</v>
      </c>
      <c r="AQ81" s="659">
        <f>AP81-AO81</f>
        <v>0</v>
      </c>
      <c r="AR81" s="657">
        <f>'Eingabe Planung'!T79</f>
        <v>0</v>
      </c>
      <c r="AS81" s="658">
        <f>'Eingabe Ist'!AA79</f>
        <v>0</v>
      </c>
      <c r="AT81" s="524">
        <f>'Eingabe Planung'!AE79</f>
        <v>0</v>
      </c>
      <c r="AU81" s="657">
        <f>'Eingabe Ist'!AB79</f>
        <v>0</v>
      </c>
      <c r="AV81" s="658">
        <f>'Eingabe Planung'!AI79</f>
        <v>0</v>
      </c>
      <c r="AW81" s="524">
        <f>'Eingabe Ist'!AF79</f>
        <v>0</v>
      </c>
      <c r="AX81" s="657">
        <f>'Eingabe Planung'!AJ79</f>
        <v>0</v>
      </c>
      <c r="AY81" s="658">
        <f>'Eingabe Ist'!AG79</f>
        <v>0</v>
      </c>
      <c r="AZ81" s="525">
        <f>'Eingabe Ist'!R79</f>
        <v>0</v>
      </c>
      <c r="BA81" s="660">
        <f>AZ81-AR81</f>
        <v>0</v>
      </c>
    </row>
    <row r="82" spans="1:53" s="440" customFormat="1" ht="18">
      <c r="A82" s="25"/>
      <c r="B82" s="653" t="str">
        <f>'Eingabe Planung'!B80</f>
        <v>sonstiges, +/- beachten 5)</v>
      </c>
      <c r="C82" s="661"/>
      <c r="D82" s="24"/>
      <c r="E82" s="655">
        <f>'Eingabe Planung'!E80</f>
        <v>0</v>
      </c>
      <c r="F82" s="459"/>
      <c r="G82" s="655">
        <f>'Eingabe Ist'!E80</f>
        <v>0</v>
      </c>
      <c r="H82" s="172"/>
      <c r="I82" s="656">
        <f>G82-E82</f>
        <v>0</v>
      </c>
      <c r="J82" s="172"/>
      <c r="K82" s="657">
        <f>'Eingabe Planung'!I80</f>
        <v>0</v>
      </c>
      <c r="L82" s="658">
        <f>'Eingabe Ist'!G80</f>
        <v>0</v>
      </c>
      <c r="M82" s="659">
        <f>L82-K82</f>
        <v>0</v>
      </c>
      <c r="N82" s="657">
        <f>'Eingabe Planung'!J80</f>
        <v>0</v>
      </c>
      <c r="O82" s="658">
        <f>'Eingabe Ist'!H80</f>
        <v>0</v>
      </c>
      <c r="P82" s="659">
        <f>O82-N82</f>
        <v>0</v>
      </c>
      <c r="Q82" s="657">
        <f>'Eingabe Planung'!K80</f>
        <v>0</v>
      </c>
      <c r="R82" s="658">
        <f>'Eingabe Ist'!I80</f>
        <v>0</v>
      </c>
      <c r="S82" s="659">
        <f>R82-Q82</f>
        <v>0</v>
      </c>
      <c r="T82" s="657">
        <f>'Eingabe Planung'!L80</f>
        <v>0</v>
      </c>
      <c r="U82" s="658">
        <f>'Eingabe Ist'!J80</f>
        <v>0</v>
      </c>
      <c r="V82" s="659">
        <f>U82-T82</f>
        <v>0</v>
      </c>
      <c r="W82" s="657">
        <f>'Eingabe Planung'!M80</f>
        <v>0</v>
      </c>
      <c r="X82" s="658">
        <f>'Eingabe Ist'!K80</f>
        <v>0</v>
      </c>
      <c r="Y82" s="659">
        <f>X82-W82</f>
        <v>0</v>
      </c>
      <c r="Z82" s="657">
        <f>'Eingabe Planung'!N80</f>
        <v>0</v>
      </c>
      <c r="AA82" s="658">
        <f>'Eingabe Ist'!L80</f>
        <v>0</v>
      </c>
      <c r="AB82" s="659">
        <f>AA82-Z82</f>
        <v>0</v>
      </c>
      <c r="AC82" s="657">
        <f>'Eingabe Planung'!O80</f>
        <v>0</v>
      </c>
      <c r="AD82" s="658">
        <f>'Eingabe Ist'!M80</f>
        <v>0</v>
      </c>
      <c r="AE82" s="659">
        <f>AD82-AC82</f>
        <v>0</v>
      </c>
      <c r="AF82" s="657">
        <f>'Eingabe Planung'!P80</f>
        <v>0</v>
      </c>
      <c r="AG82" s="658">
        <f>'Eingabe Ist'!N80</f>
        <v>0</v>
      </c>
      <c r="AH82" s="659">
        <f>AG82-AF82</f>
        <v>0</v>
      </c>
      <c r="AI82" s="657">
        <f>'Eingabe Planung'!Q80</f>
        <v>0</v>
      </c>
      <c r="AJ82" s="658">
        <f>'Eingabe Ist'!O80</f>
        <v>0</v>
      </c>
      <c r="AK82" s="659">
        <f>AJ82-AI82</f>
        <v>0</v>
      </c>
      <c r="AL82" s="657">
        <f>'Eingabe Planung'!R80</f>
        <v>0</v>
      </c>
      <c r="AM82" s="658">
        <f>'Eingabe Ist'!P80</f>
        <v>0</v>
      </c>
      <c r="AN82" s="659">
        <f>AM82-AL82</f>
        <v>0</v>
      </c>
      <c r="AO82" s="657">
        <f>'Eingabe Planung'!S80</f>
        <v>0</v>
      </c>
      <c r="AP82" s="658">
        <f>'Eingabe Ist'!Q80</f>
        <v>0</v>
      </c>
      <c r="AQ82" s="659">
        <f>AP82-AO82</f>
        <v>0</v>
      </c>
      <c r="AR82" s="657">
        <f>'Eingabe Planung'!T80</f>
        <v>0</v>
      </c>
      <c r="AS82" s="658">
        <f>'Eingabe Ist'!AA80</f>
        <v>0</v>
      </c>
      <c r="AT82" s="524">
        <f>'Eingabe Planung'!AE80</f>
        <v>0</v>
      </c>
      <c r="AU82" s="657">
        <f>'Eingabe Ist'!AB80</f>
        <v>0</v>
      </c>
      <c r="AV82" s="658">
        <f>'Eingabe Planung'!AI80</f>
        <v>0</v>
      </c>
      <c r="AW82" s="524">
        <f>'Eingabe Ist'!AF80</f>
        <v>0</v>
      </c>
      <c r="AX82" s="657">
        <f>'Eingabe Planung'!AJ80</f>
        <v>0</v>
      </c>
      <c r="AY82" s="658">
        <f>'Eingabe Ist'!AG80</f>
        <v>0</v>
      </c>
      <c r="AZ82" s="525">
        <f>'Eingabe Ist'!R80</f>
        <v>0</v>
      </c>
      <c r="BA82" s="660">
        <f>AZ82-AR82</f>
        <v>0</v>
      </c>
    </row>
    <row r="83" spans="1:53" s="258" customFormat="1" ht="18">
      <c r="A83" s="25"/>
      <c r="B83" s="662" t="str">
        <f>'Eingabe Planung'!B81</f>
        <v>sonstiges +/- beachten  5)</v>
      </c>
      <c r="C83" s="663"/>
      <c r="D83" s="24"/>
      <c r="E83" s="664">
        <f>'Eingabe Planung'!E81</f>
        <v>0</v>
      </c>
      <c r="F83" s="459"/>
      <c r="G83" s="664">
        <f>'Eingabe Ist'!E81</f>
        <v>0</v>
      </c>
      <c r="H83" s="172"/>
      <c r="I83" s="656">
        <f>G83-E83</f>
        <v>0</v>
      </c>
      <c r="J83" s="172"/>
      <c r="K83" s="665">
        <f>'Eingabe Planung'!I81</f>
        <v>0</v>
      </c>
      <c r="L83" s="666">
        <f>'Eingabe Ist'!G81</f>
        <v>0</v>
      </c>
      <c r="M83" s="659">
        <f>L83-K83</f>
        <v>0</v>
      </c>
      <c r="N83" s="665">
        <f>'Eingabe Planung'!J81</f>
        <v>0</v>
      </c>
      <c r="O83" s="666">
        <f>'Eingabe Ist'!H81</f>
        <v>0</v>
      </c>
      <c r="P83" s="659">
        <f>O83-N83</f>
        <v>0</v>
      </c>
      <c r="Q83" s="665">
        <f>'Eingabe Planung'!K81</f>
        <v>0</v>
      </c>
      <c r="R83" s="666">
        <f>'Eingabe Ist'!I81</f>
        <v>0</v>
      </c>
      <c r="S83" s="659">
        <f>R83-Q83</f>
        <v>0</v>
      </c>
      <c r="T83" s="665">
        <f>'Eingabe Planung'!L81</f>
        <v>0</v>
      </c>
      <c r="U83" s="666">
        <f>'Eingabe Ist'!J81</f>
        <v>0</v>
      </c>
      <c r="V83" s="659">
        <f>U83-T83</f>
        <v>0</v>
      </c>
      <c r="W83" s="665">
        <f>'Eingabe Planung'!M81</f>
        <v>0</v>
      </c>
      <c r="X83" s="666">
        <f>'Eingabe Ist'!K81</f>
        <v>0</v>
      </c>
      <c r="Y83" s="659">
        <f>X83-W83</f>
        <v>0</v>
      </c>
      <c r="Z83" s="665">
        <f>'Eingabe Planung'!N81</f>
        <v>0</v>
      </c>
      <c r="AA83" s="666">
        <f>'Eingabe Ist'!L81</f>
        <v>0</v>
      </c>
      <c r="AB83" s="659">
        <f>AA83-Z83</f>
        <v>0</v>
      </c>
      <c r="AC83" s="665">
        <f>'Eingabe Planung'!O81</f>
        <v>0</v>
      </c>
      <c r="AD83" s="666">
        <f>'Eingabe Ist'!M81</f>
        <v>0</v>
      </c>
      <c r="AE83" s="659">
        <f>AD83-AC83</f>
        <v>0</v>
      </c>
      <c r="AF83" s="665">
        <f>'Eingabe Planung'!P81</f>
        <v>0</v>
      </c>
      <c r="AG83" s="666">
        <f>'Eingabe Ist'!N81</f>
        <v>0</v>
      </c>
      <c r="AH83" s="659">
        <f>AG83-AF83</f>
        <v>0</v>
      </c>
      <c r="AI83" s="665">
        <f>'Eingabe Planung'!Q81</f>
        <v>0</v>
      </c>
      <c r="AJ83" s="666">
        <f>'Eingabe Ist'!O81</f>
        <v>0</v>
      </c>
      <c r="AK83" s="659">
        <f>AJ83-AI83</f>
        <v>0</v>
      </c>
      <c r="AL83" s="665">
        <f>'Eingabe Planung'!R81</f>
        <v>0</v>
      </c>
      <c r="AM83" s="666">
        <f>'Eingabe Ist'!P81</f>
        <v>0</v>
      </c>
      <c r="AN83" s="659">
        <f>AM83-AL83</f>
        <v>0</v>
      </c>
      <c r="AO83" s="665">
        <f>'Eingabe Planung'!S81</f>
        <v>0</v>
      </c>
      <c r="AP83" s="666">
        <f>'Eingabe Ist'!Q81</f>
        <v>0</v>
      </c>
      <c r="AQ83" s="659">
        <f>AP83-AO83</f>
        <v>0</v>
      </c>
      <c r="AR83" s="665">
        <f>'Eingabe Planung'!T81</f>
        <v>0</v>
      </c>
      <c r="AS83" s="666">
        <f>'Eingabe Ist'!AA81</f>
        <v>0</v>
      </c>
      <c r="AT83" s="667">
        <f>'Eingabe Planung'!AE81</f>
        <v>0</v>
      </c>
      <c r="AU83" s="665">
        <f>'Eingabe Ist'!AB81</f>
        <v>0</v>
      </c>
      <c r="AV83" s="666">
        <f>'Eingabe Planung'!AI81</f>
        <v>0</v>
      </c>
      <c r="AW83" s="667">
        <f>'Eingabe Ist'!AF81</f>
        <v>0</v>
      </c>
      <c r="AX83" s="665">
        <f>'Eingabe Planung'!AJ81</f>
        <v>0</v>
      </c>
      <c r="AY83" s="666">
        <f>'Eingabe Ist'!AG81</f>
        <v>0</v>
      </c>
      <c r="AZ83" s="668">
        <f>'Eingabe Ist'!R81</f>
        <v>0</v>
      </c>
      <c r="BA83" s="660">
        <f>AZ83-AR83</f>
        <v>0</v>
      </c>
    </row>
    <row r="84" spans="1:53" s="679" customFormat="1" ht="18.75" thickBot="1">
      <c r="A84" s="499"/>
      <c r="B84" s="669" t="s">
        <v>96</v>
      </c>
      <c r="C84" s="670">
        <f>-C79-C80+C81+C83</f>
        <v>0</v>
      </c>
      <c r="D84" s="105"/>
      <c r="E84" s="671">
        <f>'Eingabe Planung'!E82</f>
        <v>0</v>
      </c>
      <c r="F84" s="502"/>
      <c r="G84" s="671">
        <f>'Eingabe Ist'!E82</f>
        <v>0</v>
      </c>
      <c r="H84" s="507"/>
      <c r="I84" s="672">
        <f>SUM(I79:I83)</f>
        <v>0</v>
      </c>
      <c r="J84" s="507"/>
      <c r="K84" s="673">
        <f>'Eingabe Planung'!I82</f>
        <v>0</v>
      </c>
      <c r="L84" s="674">
        <f>'Eingabe Ist'!G82</f>
        <v>0</v>
      </c>
      <c r="M84" s="675">
        <f>SUM(M79:M83)</f>
        <v>0</v>
      </c>
      <c r="N84" s="673">
        <f>'Eingabe Planung'!J82</f>
        <v>0</v>
      </c>
      <c r="O84" s="674">
        <f>'Eingabe Ist'!H82</f>
        <v>0</v>
      </c>
      <c r="P84" s="675">
        <f>SUM(P79:P83)</f>
        <v>0</v>
      </c>
      <c r="Q84" s="673">
        <f>'Eingabe Planung'!K82</f>
        <v>0</v>
      </c>
      <c r="R84" s="674">
        <f>'Eingabe Ist'!I82</f>
        <v>0</v>
      </c>
      <c r="S84" s="675">
        <f>SUM(S79:S83)</f>
        <v>0</v>
      </c>
      <c r="T84" s="673">
        <f>'Eingabe Planung'!L82</f>
        <v>0</v>
      </c>
      <c r="U84" s="674">
        <f>'Eingabe Ist'!J82</f>
        <v>0</v>
      </c>
      <c r="V84" s="675">
        <f>SUM(V79:V83)</f>
        <v>0</v>
      </c>
      <c r="W84" s="673">
        <f>'Eingabe Planung'!M82</f>
        <v>0</v>
      </c>
      <c r="X84" s="674">
        <f>'Eingabe Ist'!K82</f>
        <v>0</v>
      </c>
      <c r="Y84" s="675">
        <f>SUM(Y79:Y83)</f>
        <v>0</v>
      </c>
      <c r="Z84" s="673">
        <f>'Eingabe Planung'!N82</f>
        <v>0</v>
      </c>
      <c r="AA84" s="674">
        <f>'Eingabe Ist'!L82</f>
        <v>0</v>
      </c>
      <c r="AB84" s="675">
        <f>SUM(AB79:AB83)</f>
        <v>0</v>
      </c>
      <c r="AC84" s="673">
        <f>'Eingabe Planung'!O82</f>
        <v>0</v>
      </c>
      <c r="AD84" s="674">
        <f>'Eingabe Ist'!M82</f>
        <v>0</v>
      </c>
      <c r="AE84" s="675">
        <f>SUM(AE79:AE83)</f>
        <v>0</v>
      </c>
      <c r="AF84" s="673">
        <f>'Eingabe Planung'!P82</f>
        <v>0</v>
      </c>
      <c r="AG84" s="674">
        <f>'Eingabe Ist'!N82</f>
        <v>0</v>
      </c>
      <c r="AH84" s="675">
        <f>SUM(AH79:AH83)</f>
        <v>0</v>
      </c>
      <c r="AI84" s="673">
        <f>'Eingabe Planung'!Q82</f>
        <v>0</v>
      </c>
      <c r="AJ84" s="674">
        <f>'Eingabe Ist'!O82</f>
        <v>0</v>
      </c>
      <c r="AK84" s="675">
        <f>SUM(AK79:AK83)</f>
        <v>0</v>
      </c>
      <c r="AL84" s="673">
        <f>'Eingabe Planung'!R82</f>
        <v>0</v>
      </c>
      <c r="AM84" s="674">
        <f>'Eingabe Ist'!P82</f>
        <v>0</v>
      </c>
      <c r="AN84" s="675">
        <f>SUM(AN79:AN83)</f>
        <v>0</v>
      </c>
      <c r="AO84" s="673">
        <f>'Eingabe Planung'!S82</f>
        <v>0</v>
      </c>
      <c r="AP84" s="674">
        <f>'Eingabe Ist'!Q82</f>
        <v>0</v>
      </c>
      <c r="AQ84" s="675">
        <f>SUM(AQ79:AQ83)</f>
        <v>0</v>
      </c>
      <c r="AR84" s="673">
        <f>'Eingabe Planung'!T82</f>
        <v>0</v>
      </c>
      <c r="AS84" s="674">
        <f>'Eingabe Ist'!AA82</f>
        <v>0</v>
      </c>
      <c r="AT84" s="676">
        <f>'Eingabe Planung'!AE82</f>
        <v>0</v>
      </c>
      <c r="AU84" s="673">
        <f>'Eingabe Ist'!AB82</f>
        <v>0</v>
      </c>
      <c r="AV84" s="674">
        <f>'Eingabe Planung'!AI82</f>
        <v>0</v>
      </c>
      <c r="AW84" s="676">
        <f>'Eingabe Ist'!AF82</f>
        <v>0</v>
      </c>
      <c r="AX84" s="673">
        <f>'Eingabe Planung'!AJ82</f>
        <v>0</v>
      </c>
      <c r="AY84" s="674">
        <f>'Eingabe Ist'!AG82</f>
        <v>0</v>
      </c>
      <c r="AZ84" s="677">
        <f>'Eingabe Ist'!R82</f>
        <v>0</v>
      </c>
      <c r="BA84" s="678">
        <f>SUM(BA79:BA83)</f>
        <v>0</v>
      </c>
    </row>
    <row r="85" spans="1:53" s="258" customFormat="1" ht="15" customHeight="1" thickBot="1" thickTop="1">
      <c r="A85" s="24"/>
      <c r="B85" s="237"/>
      <c r="C85" s="238"/>
      <c r="D85" s="238"/>
      <c r="E85" s="248"/>
      <c r="F85" s="248"/>
      <c r="G85" s="248"/>
      <c r="H85" s="248"/>
      <c r="I85" s="248"/>
      <c r="J85" s="248"/>
      <c r="K85" s="248"/>
      <c r="L85" s="109"/>
      <c r="M85" s="109"/>
      <c r="N85" s="248"/>
      <c r="O85" s="109"/>
      <c r="P85" s="109"/>
      <c r="Q85" s="248"/>
      <c r="R85" s="109"/>
      <c r="S85" s="109"/>
      <c r="T85" s="248"/>
      <c r="U85" s="109"/>
      <c r="V85" s="109"/>
      <c r="W85" s="248"/>
      <c r="X85" s="109"/>
      <c r="Y85" s="109"/>
      <c r="Z85" s="248"/>
      <c r="AA85" s="109"/>
      <c r="AB85" s="109"/>
      <c r="AC85" s="248"/>
      <c r="AD85" s="109"/>
      <c r="AE85" s="109"/>
      <c r="AF85" s="248"/>
      <c r="AG85" s="109"/>
      <c r="AH85" s="109"/>
      <c r="AI85" s="248"/>
      <c r="AJ85" s="109"/>
      <c r="AK85" s="109"/>
      <c r="AL85" s="248"/>
      <c r="AM85" s="109"/>
      <c r="AN85" s="109"/>
      <c r="AO85" s="248"/>
      <c r="AP85" s="109"/>
      <c r="AQ85" s="109"/>
      <c r="AR85" s="248"/>
      <c r="AS85" s="109"/>
      <c r="AT85" s="109"/>
      <c r="AU85" s="248"/>
      <c r="AV85" s="109"/>
      <c r="AW85" s="109"/>
      <c r="AX85" s="248"/>
      <c r="AY85" s="109"/>
      <c r="AZ85" s="109"/>
      <c r="BA85" s="248"/>
    </row>
    <row r="86" spans="2:53" s="499" customFormat="1" ht="24.75" thickBot="1" thickTop="1">
      <c r="B86" s="680" t="str">
        <f>'Eingabe Planung'!B84</f>
        <v>Monatssaldo/Quartalssaldo</v>
      </c>
      <c r="C86" s="681"/>
      <c r="D86" s="105"/>
      <c r="E86" s="682">
        <f>'Eingabe Planung'!E84</f>
        <v>0</v>
      </c>
      <c r="F86" s="502"/>
      <c r="G86" s="682">
        <f>'Eingabe Ist'!E84</f>
        <v>0</v>
      </c>
      <c r="H86" s="502"/>
      <c r="I86" s="682">
        <f>I23+I54+I65+I76+I84</f>
        <v>0</v>
      </c>
      <c r="J86" s="502"/>
      <c r="K86" s="683">
        <f>'Eingabe Planung'!I84</f>
        <v>0</v>
      </c>
      <c r="L86" s="684">
        <f>'Eingabe Ist'!G84</f>
        <v>0</v>
      </c>
      <c r="M86" s="685">
        <f>L86-K86</f>
        <v>0</v>
      </c>
      <c r="N86" s="683">
        <f>'Eingabe Planung'!J84</f>
        <v>0</v>
      </c>
      <c r="O86" s="684">
        <f>'Eingabe Ist'!H84</f>
        <v>0</v>
      </c>
      <c r="P86" s="685">
        <f>O86-N86</f>
        <v>0</v>
      </c>
      <c r="Q86" s="683">
        <f>'Eingabe Planung'!K84</f>
        <v>0</v>
      </c>
      <c r="R86" s="684">
        <f>'Eingabe Ist'!I84</f>
        <v>0</v>
      </c>
      <c r="S86" s="685">
        <f>R86-Q86</f>
        <v>0</v>
      </c>
      <c r="T86" s="683">
        <f>'Eingabe Planung'!L84</f>
        <v>0</v>
      </c>
      <c r="U86" s="684">
        <f>'Eingabe Ist'!J84</f>
        <v>0</v>
      </c>
      <c r="V86" s="685">
        <f>U86-T86</f>
        <v>0</v>
      </c>
      <c r="W86" s="683">
        <f>'Eingabe Planung'!M84</f>
        <v>0</v>
      </c>
      <c r="X86" s="684">
        <f>'Eingabe Ist'!K84</f>
        <v>0</v>
      </c>
      <c r="Y86" s="685">
        <f>X86-W86</f>
        <v>0</v>
      </c>
      <c r="Z86" s="683">
        <f>'Eingabe Planung'!N84</f>
        <v>0</v>
      </c>
      <c r="AA86" s="684">
        <f>'Eingabe Ist'!L84</f>
        <v>0</v>
      </c>
      <c r="AB86" s="685">
        <f>AA86-Z86</f>
        <v>0</v>
      </c>
      <c r="AC86" s="683">
        <f>'Eingabe Planung'!O84</f>
        <v>0</v>
      </c>
      <c r="AD86" s="684">
        <f>'Eingabe Ist'!M84</f>
        <v>0</v>
      </c>
      <c r="AE86" s="685">
        <f>AD86-AC86</f>
        <v>0</v>
      </c>
      <c r="AF86" s="683">
        <f>'Eingabe Planung'!P84</f>
        <v>0</v>
      </c>
      <c r="AG86" s="684">
        <f>'Eingabe Ist'!N84</f>
        <v>0</v>
      </c>
      <c r="AH86" s="685">
        <f>AG86-AF86</f>
        <v>0</v>
      </c>
      <c r="AI86" s="683">
        <f>'Eingabe Planung'!Q84</f>
        <v>0</v>
      </c>
      <c r="AJ86" s="684">
        <f>'Eingabe Ist'!O84</f>
        <v>0</v>
      </c>
      <c r="AK86" s="685">
        <f>AJ86-AI86</f>
        <v>0</v>
      </c>
      <c r="AL86" s="683">
        <f>'Eingabe Planung'!R84</f>
        <v>0</v>
      </c>
      <c r="AM86" s="684">
        <f>'Eingabe Ist'!P84</f>
        <v>0</v>
      </c>
      <c r="AN86" s="685">
        <f>AM86-AL86</f>
        <v>0</v>
      </c>
      <c r="AO86" s="683">
        <f>'Eingabe Planung'!S84</f>
        <v>0</v>
      </c>
      <c r="AP86" s="684">
        <f>'Eingabe Ist'!Q84</f>
        <v>0</v>
      </c>
      <c r="AQ86" s="685">
        <f>AP86-AO86</f>
        <v>0</v>
      </c>
      <c r="AR86" s="683">
        <f>'Eingabe Planung'!T84</f>
        <v>0</v>
      </c>
      <c r="AS86" s="684"/>
      <c r="AT86" s="685">
        <f>'Eingabe Planung'!AH84</f>
        <v>0</v>
      </c>
      <c r="AU86" s="683"/>
      <c r="AV86" s="684">
        <f>'Eingabe Planung'!AJ84</f>
        <v>0</v>
      </c>
      <c r="AW86" s="685"/>
      <c r="AX86" s="683">
        <f>'Eingabe Planung'!AL84</f>
        <v>0</v>
      </c>
      <c r="AY86" s="684"/>
      <c r="AZ86" s="686">
        <f>'Eingabe Ist'!R84</f>
        <v>0</v>
      </c>
      <c r="BA86" s="687">
        <f>AZ86-AR86</f>
        <v>0</v>
      </c>
    </row>
    <row r="87" spans="2:53" s="24" customFormat="1" ht="19.5" thickBot="1" thickTop="1">
      <c r="B87" s="237"/>
      <c r="C87" s="238"/>
      <c r="E87" s="114"/>
      <c r="F87" s="459"/>
      <c r="G87" s="61"/>
      <c r="H87" s="459"/>
      <c r="I87" s="61"/>
      <c r="J87" s="459"/>
      <c r="K87" s="459"/>
      <c r="L87" s="459"/>
      <c r="M87" s="459"/>
      <c r="N87" s="459"/>
      <c r="O87" s="459"/>
      <c r="P87" s="459"/>
      <c r="Q87" s="459"/>
      <c r="R87" s="459"/>
      <c r="S87" s="459"/>
      <c r="T87" s="459"/>
      <c r="U87" s="459"/>
      <c r="V87" s="459"/>
      <c r="W87" s="459"/>
      <c r="X87" s="459"/>
      <c r="Y87" s="459"/>
      <c r="Z87" s="459"/>
      <c r="AA87" s="459"/>
      <c r="AB87" s="459"/>
      <c r="AC87" s="459"/>
      <c r="AD87" s="459"/>
      <c r="AE87" s="459"/>
      <c r="AF87" s="459"/>
      <c r="AG87" s="459"/>
      <c r="AH87" s="459"/>
      <c r="AI87" s="459"/>
      <c r="AJ87" s="459"/>
      <c r="AK87" s="459"/>
      <c r="AL87" s="459"/>
      <c r="AM87" s="459"/>
      <c r="AN87" s="459"/>
      <c r="AO87" s="459"/>
      <c r="AP87" s="459"/>
      <c r="AQ87" s="459"/>
      <c r="AR87" s="459"/>
      <c r="AS87" s="459"/>
      <c r="AT87" s="459"/>
      <c r="AU87" s="459"/>
      <c r="AV87" s="459"/>
      <c r="AW87" s="459"/>
      <c r="AX87" s="459"/>
      <c r="AY87" s="459"/>
      <c r="AZ87" s="459"/>
      <c r="BA87" s="459"/>
    </row>
    <row r="88" spans="2:53" s="499" customFormat="1" ht="24.75" thickBot="1" thickTop="1">
      <c r="B88" s="680" t="str">
        <f>'Eingabe Planung'!B86</f>
        <v>Liquidität (=Kontostand)</v>
      </c>
      <c r="C88" s="681"/>
      <c r="D88" s="105"/>
      <c r="E88" s="688">
        <f>'Eingabe Planung'!T88</f>
        <v>0</v>
      </c>
      <c r="F88" s="109"/>
      <c r="G88" s="682">
        <f>'Eingabe Ist'!R86</f>
        <v>0</v>
      </c>
      <c r="H88" s="109"/>
      <c r="I88" s="682">
        <f>G88-E88</f>
        <v>0</v>
      </c>
      <c r="J88" s="109"/>
      <c r="K88" s="578">
        <f>'Eingabe Planung'!I86</f>
        <v>0</v>
      </c>
      <c r="L88" s="579">
        <f>'Eingabe Ist'!G86</f>
        <v>0</v>
      </c>
      <c r="M88" s="685">
        <f>L88-K88</f>
        <v>0</v>
      </c>
      <c r="N88" s="578">
        <f>'Eingabe Planung'!J86</f>
        <v>0</v>
      </c>
      <c r="O88" s="579">
        <f>'Eingabe Ist'!H86</f>
        <v>0</v>
      </c>
      <c r="P88" s="685">
        <f>O88-N88</f>
        <v>0</v>
      </c>
      <c r="Q88" s="578">
        <f>'Eingabe Planung'!K86</f>
        <v>0</v>
      </c>
      <c r="R88" s="579">
        <f>'Eingabe Ist'!I86</f>
        <v>0</v>
      </c>
      <c r="S88" s="685">
        <f>R88-Q88</f>
        <v>0</v>
      </c>
      <c r="T88" s="578">
        <f>'Eingabe Planung'!L86</f>
        <v>0</v>
      </c>
      <c r="U88" s="579">
        <f>'Eingabe Ist'!J86</f>
        <v>0</v>
      </c>
      <c r="V88" s="685">
        <f>U88-T88</f>
        <v>0</v>
      </c>
      <c r="W88" s="578">
        <f>'Eingabe Planung'!M86</f>
        <v>0</v>
      </c>
      <c r="X88" s="579">
        <f>'Eingabe Ist'!K86</f>
        <v>0</v>
      </c>
      <c r="Y88" s="685">
        <f>X88-W88</f>
        <v>0</v>
      </c>
      <c r="Z88" s="578">
        <f>'Eingabe Planung'!N86</f>
        <v>0</v>
      </c>
      <c r="AA88" s="579">
        <f>'Eingabe Ist'!L86</f>
        <v>0</v>
      </c>
      <c r="AB88" s="685">
        <f>AA88-Z88</f>
        <v>0</v>
      </c>
      <c r="AC88" s="578">
        <f>'Eingabe Planung'!O86</f>
        <v>0</v>
      </c>
      <c r="AD88" s="579">
        <f>'Eingabe Ist'!M86</f>
        <v>0</v>
      </c>
      <c r="AE88" s="685">
        <f>AD88-AC88</f>
        <v>0</v>
      </c>
      <c r="AF88" s="578">
        <f>'Eingabe Planung'!P86</f>
        <v>0</v>
      </c>
      <c r="AG88" s="579">
        <f>'Eingabe Ist'!N86</f>
        <v>0</v>
      </c>
      <c r="AH88" s="685">
        <f>AG88-AF88</f>
        <v>0</v>
      </c>
      <c r="AI88" s="578">
        <f>'Eingabe Planung'!Q86</f>
        <v>0</v>
      </c>
      <c r="AJ88" s="579">
        <f>'Eingabe Ist'!O86</f>
        <v>0</v>
      </c>
      <c r="AK88" s="685">
        <f>AJ88-AI88</f>
        <v>0</v>
      </c>
      <c r="AL88" s="578">
        <f>'Eingabe Planung'!R86</f>
        <v>0</v>
      </c>
      <c r="AM88" s="579">
        <f>'Eingabe Ist'!P86</f>
        <v>0</v>
      </c>
      <c r="AN88" s="685">
        <f>AM88-AL88</f>
        <v>0</v>
      </c>
      <c r="AO88" s="578">
        <f>'Eingabe Planung'!S86</f>
        <v>0</v>
      </c>
      <c r="AP88" s="579">
        <f>'Eingabe Ist'!Q86</f>
        <v>0</v>
      </c>
      <c r="AQ88" s="685">
        <f>AP88-AO88</f>
        <v>0</v>
      </c>
      <c r="AR88" s="578">
        <f>'Eingabe Planung'!T86</f>
        <v>0</v>
      </c>
      <c r="AS88" s="579"/>
      <c r="AT88" s="685">
        <f>'Eingabe Planung'!AH86</f>
        <v>0</v>
      </c>
      <c r="AU88" s="578"/>
      <c r="AV88" s="579">
        <f>'Eingabe Planung'!AJ86</f>
        <v>0</v>
      </c>
      <c r="AW88" s="685"/>
      <c r="AX88" s="578">
        <f>'Eingabe Planung'!AL86</f>
        <v>0</v>
      </c>
      <c r="AY88" s="579"/>
      <c r="AZ88" s="686">
        <f>'Eingabe Ist'!R86</f>
        <v>0</v>
      </c>
      <c r="BA88" s="582">
        <f>AZ88-AR88</f>
        <v>0</v>
      </c>
    </row>
    <row r="89" spans="2:5" ht="19.5" thickBot="1" thickTop="1">
      <c r="B89" s="194"/>
      <c r="C89" s="247"/>
      <c r="E89" s="253"/>
    </row>
    <row r="90" spans="2:5" ht="24.75" thickBot="1" thickTop="1">
      <c r="B90" s="689" t="s">
        <v>115</v>
      </c>
      <c r="C90" s="690">
        <f>'Eingabe Planung'!C88</f>
        <v>0</v>
      </c>
      <c r="E90" s="40"/>
    </row>
    <row r="91" spans="2:3" ht="13.5" thickTop="1">
      <c r="B91" s="25" t="s">
        <v>116</v>
      </c>
      <c r="C91" s="691">
        <f>'Eingabe Planung'!C118</f>
        <v>0</v>
      </c>
    </row>
  </sheetData>
  <sheetProtection sheet="1" objects="1" scenarios="1"/>
  <mergeCells count="15">
    <mergeCell ref="AF7:AH7"/>
    <mergeCell ref="K7:M7"/>
    <mergeCell ref="N7:P7"/>
    <mergeCell ref="Q7:S7"/>
    <mergeCell ref="T7:V7"/>
    <mergeCell ref="AU7:AW7"/>
    <mergeCell ref="AX7:AZ7"/>
    <mergeCell ref="B56:C56"/>
    <mergeCell ref="AI7:AK7"/>
    <mergeCell ref="AL7:AN7"/>
    <mergeCell ref="AO7:AQ7"/>
    <mergeCell ref="AR7:AT7"/>
    <mergeCell ref="W7:Y7"/>
    <mergeCell ref="Z7:AB7"/>
    <mergeCell ref="AC7:AE7"/>
  </mergeCells>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BaegerC</dc:creator>
  <cp:keywords/>
  <dc:description/>
  <cp:lastModifiedBy>ig</cp:lastModifiedBy>
  <dcterms:created xsi:type="dcterms:W3CDTF">2009-08-17T08:22:23Z</dcterms:created>
  <dcterms:modified xsi:type="dcterms:W3CDTF">2017-12-08T16:34:05Z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727042220</vt:i4>
  </property>
  <property fmtid="{D5CDD505-2E9C-101B-9397-08002B2CF9AE}" pid="3" name="_EmailSubject">
    <vt:lpwstr>liquid 3.02 leer</vt:lpwstr>
  </property>
  <property fmtid="{D5CDD505-2E9C-101B-9397-08002B2CF9AE}" pid="4" name="_AuthorEmail">
    <vt:lpwstr>Clara.Burri@atsursee.ch</vt:lpwstr>
  </property>
  <property fmtid="{D5CDD505-2E9C-101B-9397-08002B2CF9AE}" pid="5" name="_AuthorEmailDisplayName">
    <vt:lpwstr>Clara Burri</vt:lpwstr>
  </property>
  <property fmtid="{D5CDD505-2E9C-101B-9397-08002B2CF9AE}" pid="6" name="_PreviousAdHocReviewCycleID">
    <vt:i4>-2070939133</vt:i4>
  </property>
  <property fmtid="{D5CDD505-2E9C-101B-9397-08002B2CF9AE}" pid="7" name="_ReviewingToolsShownOnce">
    <vt:lpwstr/>
  </property>
</Properties>
</file>